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<sst xmlns="http://schemas.openxmlformats.org/spreadsheetml/2006/main" count="75" uniqueCount="50">
  <si>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Alvenaria (não estrutural)</t>
  </si>
  <si>
    <t>Argamassa 1:4</t>
  </si>
  <si>
    <t>Preço/m3</t>
  </si>
  <si>
    <t xml:space="preserve">Argamassa 1:4 </t>
  </si>
  <si>
    <t>Preço</t>
  </si>
  <si>
    <t xml:space="preserve">Argamassa 1:6 (c/ aditivo) </t>
  </si>
  <si>
    <t>1 lata de cimento para 6 latas de areia, com aditivo plastificante</t>
  </si>
  <si>
    <t xml:space="preserve">Argamassa 1:0,5:6 </t>
  </si>
  <si>
    <t>1 lata de cimento para 1/2 lata de cal hidratada e 6 latas de areia</t>
  </si>
  <si>
    <t>Cimento - saco de 50kg</t>
  </si>
  <si>
    <t>Areia - metro cúbico</t>
  </si>
  <si>
    <t>Cal - saco de 20 kg</t>
  </si>
  <si>
    <t>Material</t>
  </si>
  <si>
    <t>Chapisco</t>
  </si>
  <si>
    <t>Argamassa 1:3</t>
  </si>
  <si>
    <t>Argamassa 1:2:9</t>
  </si>
  <si>
    <t>1 lata de cimento para 2 latas de cal hidratada e 9 latas de areia</t>
  </si>
  <si>
    <t>Emboço Interno</t>
  </si>
  <si>
    <t>Argamassa 1:7 (c/ aditivo)</t>
  </si>
  <si>
    <t>1 lata de cimento para 7 latas de areia, com aditivo plastificante</t>
  </si>
  <si>
    <t>Argamassa 1:1:6</t>
  </si>
  <si>
    <t>1 lata de cimento para 5 latas de areia, com aditivo plastificante</t>
  </si>
  <si>
    <t>1 lata de cimento para 1 lata de cal hidratada e 6 latas de areia</t>
  </si>
  <si>
    <t>Contrapiso</t>
  </si>
  <si>
    <r>
      <t xml:space="preserve">1 lata de cimento para 3 latas de areia - indicado para chapisco em superfícies de </t>
    </r>
    <r>
      <rPr>
        <sz val="9"/>
        <color indexed="10"/>
        <rFont val="Calibri"/>
        <family val="2"/>
      </rPr>
      <t>concreto</t>
    </r>
    <r>
      <rPr>
        <sz val="9"/>
        <color indexed="8"/>
        <rFont val="Calibri"/>
        <family val="2"/>
      </rPr>
      <t xml:space="preserve"> ou em </t>
    </r>
    <r>
      <rPr>
        <sz val="9"/>
        <color indexed="10"/>
        <rFont val="Calibri"/>
        <family val="2"/>
      </rPr>
      <t>tetos</t>
    </r>
  </si>
  <si>
    <r>
      <t xml:space="preserve">1 lata de cimento para 4 latas de areia - indicado para chapisco em </t>
    </r>
    <r>
      <rPr>
        <sz val="9"/>
        <color indexed="10"/>
        <rFont val="Calibri"/>
        <family val="2"/>
      </rPr>
      <t>alvenaria</t>
    </r>
  </si>
  <si>
    <t>traço</t>
  </si>
  <si>
    <t>cimento</t>
  </si>
  <si>
    <t>cal</t>
  </si>
  <si>
    <t>areia</t>
  </si>
  <si>
    <t>vol areia</t>
  </si>
  <si>
    <t>saco cim</t>
  </si>
  <si>
    <t>saco cal</t>
  </si>
  <si>
    <t>custo cim</t>
  </si>
  <si>
    <t>custo cal</t>
  </si>
  <si>
    <t>custo ar.</t>
  </si>
  <si>
    <t>Preço Cim</t>
  </si>
  <si>
    <t>Preço Cal</t>
  </si>
  <si>
    <t>Preço Areia</t>
  </si>
  <si>
    <t>total</t>
  </si>
  <si>
    <t>Argamassa 1:5</t>
  </si>
  <si>
    <t xml:space="preserve">Argamassa 1:5 </t>
  </si>
  <si>
    <t>Como Economizar na Argamassa - Preço do Metro Cúbico</t>
  </si>
  <si>
    <t>Economia de</t>
  </si>
  <si>
    <t>&lt;&lt; Digite aqui o preço dos materiais - apenas números separados por vírgula</t>
  </si>
  <si>
    <t>&lt;&lt; Depois aperte a tecla "enter"</t>
  </si>
  <si>
    <t>Emboço Externo ou emboço de base para revestimento cerâmico das paredes</t>
  </si>
  <si>
    <t>1 lata de cimento para 5 latas de areia, SEM aditivo</t>
  </si>
  <si>
    <r>
      <t xml:space="preserve">1 lata de cimento para 4 latas de areia. Indicado para o piso onde será assentado </t>
    </r>
    <r>
      <rPr>
        <sz val="9"/>
        <color indexed="10"/>
        <rFont val="Calibri"/>
        <family val="2"/>
      </rPr>
      <t>taco ou piso queimado</t>
    </r>
  </si>
  <si>
    <r>
      <t xml:space="preserve">1 lata de cimento para 5 latas de areia. Indicado para piso onde será assentada </t>
    </r>
    <r>
      <rPr>
        <sz val="9"/>
        <color indexed="10"/>
        <rFont val="Calibri"/>
        <family val="2"/>
      </rPr>
      <t>cerâmica</t>
    </r>
    <r>
      <rPr>
        <sz val="9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</si>
</sst>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rgb="FFFF0000"/>
      <name val="Calibri"/>
      <family val="2"/>
    </font>
    <font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39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4" fontId="0" fillId="36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165" fontId="0" fillId="37" borderId="18" xfId="0" applyNumberFormat="1" applyFill="1" applyBorder="1" applyAlignment="1">
      <alignment horizontal="left"/>
    </xf>
    <xf numFmtId="0" fontId="0" fillId="33" borderId="19" xfId="0" applyFill="1" applyBorder="1" applyAlignment="1">
      <alignment/>
    </xf>
    <xf numFmtId="0" fontId="40" fillId="2" borderId="0" xfId="0" applyFont="1" applyFill="1" applyAlignment="1">
      <alignment/>
    </xf>
    <xf numFmtId="0" fontId="0" fillId="2" borderId="20" xfId="0" applyFill="1" applyBorder="1" applyAlignment="1">
      <alignment/>
    </xf>
    <xf numFmtId="2" fontId="0" fillId="33" borderId="20" xfId="0" applyNumberFormat="1" applyFill="1" applyBorder="1" applyAlignment="1" applyProtection="1">
      <alignment/>
      <protection locked="0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/>
    </xf>
    <xf numFmtId="0" fontId="0" fillId="33" borderId="2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2.00390625" style="0" customWidth="1"/>
    <col min="2" max="2" width="10.57421875" style="0" customWidth="1"/>
    <col min="3" max="3" width="9.421875" style="0" customWidth="1"/>
    <col min="4" max="4" width="12.140625" style="0" customWidth="1"/>
    <col min="7" max="7" width="12.00390625" style="0" customWidth="1"/>
    <col min="10" max="10" width="12.00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1.5" customHeight="1">
      <c r="A2" s="22" t="s">
        <v>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"/>
      <c r="Q2" s="1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28" t="s">
        <v>12</v>
      </c>
      <c r="C5" s="28"/>
      <c r="D5" s="28"/>
      <c r="E5" s="23" t="s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29" t="s">
        <v>9</v>
      </c>
      <c r="C6" s="29"/>
      <c r="D6" s="29"/>
      <c r="E6" s="24">
        <v>20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/>
      <c r="B7" s="29" t="s">
        <v>11</v>
      </c>
      <c r="C7" s="29"/>
      <c r="D7" s="29"/>
      <c r="E7" s="24">
        <v>10</v>
      </c>
      <c r="F7" s="7" t="s">
        <v>44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"/>
      <c r="B8" s="29" t="s">
        <v>10</v>
      </c>
      <c r="C8" s="29"/>
      <c r="D8" s="29"/>
      <c r="E8" s="24">
        <v>80</v>
      </c>
      <c r="F8" s="1"/>
      <c r="G8" s="7" t="s">
        <v>45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="8" customFormat="1" ht="15">
      <c r="A10" s="8" t="s">
        <v>0</v>
      </c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1" t="s">
        <v>40</v>
      </c>
      <c r="B12" s="12"/>
      <c r="C12" s="13"/>
      <c r="D12" s="11" t="s">
        <v>5</v>
      </c>
      <c r="E12" s="12"/>
      <c r="F12" s="13"/>
      <c r="G12" s="11" t="s">
        <v>7</v>
      </c>
      <c r="H12" s="12"/>
      <c r="I12" s="16"/>
      <c r="J12" s="11" t="s">
        <v>15</v>
      </c>
      <c r="K12" s="12"/>
      <c r="L12" s="13"/>
      <c r="M12" s="1"/>
      <c r="N12" s="1"/>
      <c r="O12" s="1"/>
      <c r="P12" s="1"/>
      <c r="Q12" s="1"/>
    </row>
    <row r="13" spans="1:17" ht="15" customHeight="1">
      <c r="A13" s="25" t="s">
        <v>47</v>
      </c>
      <c r="B13" s="26"/>
      <c r="C13" s="27"/>
      <c r="D13" s="25" t="s">
        <v>6</v>
      </c>
      <c r="E13" s="26"/>
      <c r="F13" s="27"/>
      <c r="G13" s="25" t="s">
        <v>8</v>
      </c>
      <c r="H13" s="26"/>
      <c r="I13" s="27"/>
      <c r="J13" s="25" t="s">
        <v>16</v>
      </c>
      <c r="K13" s="26"/>
      <c r="L13" s="27"/>
      <c r="M13" s="5"/>
      <c r="N13" s="5"/>
      <c r="O13" s="1"/>
      <c r="P13" s="1"/>
      <c r="Q13" s="1"/>
    </row>
    <row r="14" spans="1:17" ht="15">
      <c r="A14" s="25"/>
      <c r="B14" s="26"/>
      <c r="C14" s="27"/>
      <c r="D14" s="25"/>
      <c r="E14" s="26"/>
      <c r="F14" s="27"/>
      <c r="G14" s="25"/>
      <c r="H14" s="26"/>
      <c r="I14" s="27"/>
      <c r="J14" s="25"/>
      <c r="K14" s="26"/>
      <c r="L14" s="27"/>
      <c r="M14" s="5"/>
      <c r="N14" s="5"/>
      <c r="O14" s="1"/>
      <c r="P14" s="1"/>
      <c r="Q14" s="1"/>
    </row>
    <row r="15" spans="1:17" ht="15">
      <c r="A15" s="14" t="s">
        <v>2</v>
      </c>
      <c r="B15" s="18">
        <f>K105</f>
        <v>192</v>
      </c>
      <c r="C15" s="15"/>
      <c r="D15" s="14" t="s">
        <v>2</v>
      </c>
      <c r="E15" s="18">
        <f>K108</f>
        <v>178.51333333333332</v>
      </c>
      <c r="F15" s="15"/>
      <c r="G15" s="14" t="s">
        <v>2</v>
      </c>
      <c r="H15" s="18">
        <f>K114</f>
        <v>201.25</v>
      </c>
      <c r="I15" s="17"/>
      <c r="J15" s="14" t="s">
        <v>2</v>
      </c>
      <c r="K15" s="18">
        <f>K120</f>
        <v>216.66666666666669</v>
      </c>
      <c r="L15" s="15"/>
      <c r="M15" s="1"/>
      <c r="N15" s="1"/>
      <c r="O15" s="1"/>
      <c r="P15" s="1"/>
      <c r="Q15" s="1"/>
    </row>
    <row r="16" spans="1:17" ht="15">
      <c r="A16" s="19" t="s">
        <v>43</v>
      </c>
      <c r="B16" s="20">
        <f>1-(B15/LARGE(B15:K15,1))</f>
        <v>0.11384615384615393</v>
      </c>
      <c r="C16" s="21"/>
      <c r="D16" s="19" t="s">
        <v>43</v>
      </c>
      <c r="E16" s="20">
        <f>1-(E15/LARGE(B15:K15,1))</f>
        <v>0.17609230769230777</v>
      </c>
      <c r="F16" s="21"/>
      <c r="G16" s="19" t="s">
        <v>43</v>
      </c>
      <c r="H16" s="20">
        <f>1-(H15/LARGE(B15:K15,1))</f>
        <v>0.07115384615384623</v>
      </c>
      <c r="I16" s="21"/>
      <c r="J16" s="19" t="s">
        <v>43</v>
      </c>
      <c r="K16" s="20">
        <f>1-(K15/LARGE(B15:K15,1))</f>
        <v>0</v>
      </c>
      <c r="L16" s="21"/>
      <c r="M16" s="1"/>
      <c r="N16" s="1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="8" customFormat="1" ht="15">
      <c r="A18" s="8" t="s">
        <v>13</v>
      </c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1" t="s">
        <v>14</v>
      </c>
      <c r="B20" s="12"/>
      <c r="C20" s="13"/>
      <c r="D20" s="11" t="s">
        <v>1</v>
      </c>
      <c r="E20" s="12"/>
      <c r="F20" s="1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>
      <c r="A21" s="25" t="s">
        <v>24</v>
      </c>
      <c r="B21" s="26"/>
      <c r="C21" s="27"/>
      <c r="D21" s="25" t="s">
        <v>25</v>
      </c>
      <c r="E21" s="26"/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25"/>
      <c r="B22" s="26"/>
      <c r="C22" s="27"/>
      <c r="D22" s="25"/>
      <c r="E22" s="26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25"/>
      <c r="B23" s="26"/>
      <c r="C23" s="27"/>
      <c r="D23" s="25"/>
      <c r="E23" s="26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4" t="s">
        <v>2</v>
      </c>
      <c r="B24" s="18">
        <f>K99</f>
        <v>266.6666666666667</v>
      </c>
      <c r="C24" s="15"/>
      <c r="D24" s="14" t="s">
        <v>2</v>
      </c>
      <c r="E24" s="18">
        <f>K102</f>
        <v>220</v>
      </c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9" t="s">
        <v>43</v>
      </c>
      <c r="B25" s="20">
        <f>1-(B24/LARGE(B24:L24,1))</f>
        <v>0</v>
      </c>
      <c r="C25" s="21"/>
      <c r="D25" s="19" t="s">
        <v>43</v>
      </c>
      <c r="E25" s="20">
        <f>1-(E24/LARGE(B24:M24,1))</f>
        <v>0.17500000000000004</v>
      </c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="8" customFormat="1" ht="15">
      <c r="A27" s="8" t="s">
        <v>17</v>
      </c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1" t="s">
        <v>18</v>
      </c>
      <c r="B29" s="12"/>
      <c r="C29" s="13"/>
      <c r="D29" s="11" t="s">
        <v>15</v>
      </c>
      <c r="E29" s="12"/>
      <c r="F29" s="1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>
      <c r="A30" s="25" t="s">
        <v>19</v>
      </c>
      <c r="B30" s="26"/>
      <c r="C30" s="27"/>
      <c r="D30" s="25" t="s">
        <v>16</v>
      </c>
      <c r="E30" s="26"/>
      <c r="F30" s="2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25"/>
      <c r="B31" s="26"/>
      <c r="C31" s="27"/>
      <c r="D31" s="25"/>
      <c r="E31" s="26"/>
      <c r="F31" s="2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25"/>
      <c r="B32" s="26"/>
      <c r="C32" s="27"/>
      <c r="D32" s="25"/>
      <c r="E32" s="26"/>
      <c r="F32" s="2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4" t="s">
        <v>2</v>
      </c>
      <c r="B33" s="18">
        <f>K111</f>
        <v>164.44</v>
      </c>
      <c r="C33" s="15"/>
      <c r="D33" s="14" t="s">
        <v>2</v>
      </c>
      <c r="E33" s="18">
        <f>K120</f>
        <v>216.66666666666669</v>
      </c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9" t="s">
        <v>43</v>
      </c>
      <c r="B34" s="20">
        <f>1-(B33/LARGE(B33:M33,1))</f>
        <v>0.2410461538461539</v>
      </c>
      <c r="C34" s="21"/>
      <c r="D34" s="19" t="s">
        <v>43</v>
      </c>
      <c r="E34" s="20">
        <f>1-(E33/LARGE(B33:L33,1))</f>
        <v>0</v>
      </c>
      <c r="F34" s="2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="8" customFormat="1" ht="15">
      <c r="A36" s="8" t="s">
        <v>46</v>
      </c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1" t="s">
        <v>41</v>
      </c>
      <c r="B38" s="12"/>
      <c r="C38" s="13"/>
      <c r="D38" s="11" t="s">
        <v>20</v>
      </c>
      <c r="E38" s="12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25" t="s">
        <v>21</v>
      </c>
      <c r="B39" s="26"/>
      <c r="C39" s="27"/>
      <c r="D39" s="25" t="s">
        <v>22</v>
      </c>
      <c r="E39" s="26"/>
      <c r="F39" s="2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25"/>
      <c r="B40" s="26"/>
      <c r="C40" s="27"/>
      <c r="D40" s="25"/>
      <c r="E40" s="26"/>
      <c r="F40" s="2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25"/>
      <c r="B41" s="26"/>
      <c r="C41" s="27"/>
      <c r="D41" s="25"/>
      <c r="E41" s="26"/>
      <c r="F41" s="2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4" t="s">
        <v>2</v>
      </c>
      <c r="B42" s="18">
        <f>K105</f>
        <v>192</v>
      </c>
      <c r="C42" s="15"/>
      <c r="D42" s="14" t="s">
        <v>2</v>
      </c>
      <c r="E42" s="18">
        <f>K117</f>
        <v>229.16666666666669</v>
      </c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9" t="s">
        <v>43</v>
      </c>
      <c r="B43" s="20">
        <f>1-(B42/LARGE(B42:L42,1))</f>
        <v>0.1621818181818182</v>
      </c>
      <c r="C43" s="21"/>
      <c r="D43" s="19" t="s">
        <v>43</v>
      </c>
      <c r="E43" s="20">
        <f>1-(E42/LARGE(B42:L42,1))</f>
        <v>0</v>
      </c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="8" customFormat="1" ht="15">
      <c r="A45" s="8" t="s">
        <v>23</v>
      </c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1" t="s">
        <v>3</v>
      </c>
      <c r="B47" s="12"/>
      <c r="C47" s="13"/>
      <c r="D47" s="11" t="s">
        <v>40</v>
      </c>
      <c r="E47" s="12"/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>
      <c r="A48" s="25" t="s">
        <v>48</v>
      </c>
      <c r="B48" s="26"/>
      <c r="C48" s="27"/>
      <c r="D48" s="25" t="s">
        <v>49</v>
      </c>
      <c r="E48" s="26"/>
      <c r="F48" s="2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25"/>
      <c r="B49" s="26"/>
      <c r="C49" s="27"/>
      <c r="D49" s="25"/>
      <c r="E49" s="26"/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25"/>
      <c r="B50" s="26"/>
      <c r="C50" s="27"/>
      <c r="D50" s="25"/>
      <c r="E50" s="26"/>
      <c r="F50" s="2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25"/>
      <c r="B51" s="26"/>
      <c r="C51" s="27"/>
      <c r="D51" s="25"/>
      <c r="E51" s="26"/>
      <c r="F51" s="2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4" t="s">
        <v>2</v>
      </c>
      <c r="B52" s="18">
        <f>K102</f>
        <v>220</v>
      </c>
      <c r="C52" s="15"/>
      <c r="D52" s="14" t="s">
        <v>2</v>
      </c>
      <c r="E52" s="18">
        <f>K105</f>
        <v>192</v>
      </c>
      <c r="F52" s="1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9" t="s">
        <v>43</v>
      </c>
      <c r="B53" s="20">
        <f>1-(B52/LARGE(B52:L52,1))</f>
        <v>0</v>
      </c>
      <c r="C53" s="21"/>
      <c r="D53" s="19" t="s">
        <v>43</v>
      </c>
      <c r="E53" s="20">
        <f>1-(E52/LARGE(B52:L52,1))</f>
        <v>0.12727272727272732</v>
      </c>
      <c r="F53" s="2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10" customFormat="1" ht="15.75" thickBo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10" customFormat="1" ht="15.75" thickBo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7" spans="1:11" ht="15">
      <c r="A97" t="s">
        <v>26</v>
      </c>
      <c r="B97" t="s">
        <v>27</v>
      </c>
      <c r="C97" t="s">
        <v>28</v>
      </c>
      <c r="D97" t="s">
        <v>29</v>
      </c>
      <c r="E97" t="s">
        <v>31</v>
      </c>
      <c r="F97" t="s">
        <v>32</v>
      </c>
      <c r="G97" t="s">
        <v>30</v>
      </c>
      <c r="H97" t="s">
        <v>33</v>
      </c>
      <c r="I97" t="s">
        <v>34</v>
      </c>
      <c r="J97" t="s">
        <v>35</v>
      </c>
      <c r="K97" t="s">
        <v>39</v>
      </c>
    </row>
    <row r="99" spans="2:11" s="2" customFormat="1" ht="15">
      <c r="B99" s="2">
        <v>1</v>
      </c>
      <c r="E99" s="2">
        <f>(1000*1.4/D101)/50</f>
        <v>9.333333333333334</v>
      </c>
      <c r="G99" s="2">
        <v>1</v>
      </c>
      <c r="H99" s="2">
        <f>E99*A125</f>
        <v>186.66666666666669</v>
      </c>
      <c r="J99" s="2">
        <f>C125</f>
        <v>80</v>
      </c>
      <c r="K99" s="3">
        <f>J99+I99+H99</f>
        <v>266.6666666666667</v>
      </c>
    </row>
    <row r="100" spans="3:11" ht="15">
      <c r="C100">
        <v>0</v>
      </c>
      <c r="K100" s="4"/>
    </row>
    <row r="101" spans="4:11" ht="15">
      <c r="D101">
        <v>3</v>
      </c>
      <c r="K101" s="4"/>
    </row>
    <row r="102" spans="2:11" s="2" customFormat="1" ht="15">
      <c r="B102" s="2">
        <v>1</v>
      </c>
      <c r="E102" s="2">
        <f>(1000*1.4/D104)/50</f>
        <v>7</v>
      </c>
      <c r="G102" s="2">
        <v>1</v>
      </c>
      <c r="H102" s="2">
        <f>E102*A125</f>
        <v>140</v>
      </c>
      <c r="J102" s="2">
        <f>C125</f>
        <v>80</v>
      </c>
      <c r="K102" s="3">
        <f>J102+I102+H102</f>
        <v>220</v>
      </c>
    </row>
    <row r="103" spans="3:11" ht="15">
      <c r="C103">
        <v>0</v>
      </c>
      <c r="K103" s="4"/>
    </row>
    <row r="104" spans="4:11" ht="15">
      <c r="D104">
        <v>4</v>
      </c>
      <c r="K104" s="4"/>
    </row>
    <row r="105" spans="2:11" s="2" customFormat="1" ht="15">
      <c r="B105" s="2">
        <v>1</v>
      </c>
      <c r="E105" s="2">
        <f>(1000*1.4/D107)/50</f>
        <v>5.6</v>
      </c>
      <c r="G105" s="2">
        <v>1</v>
      </c>
      <c r="H105" s="2">
        <f>E105*A125</f>
        <v>112</v>
      </c>
      <c r="J105" s="2">
        <f>C125</f>
        <v>80</v>
      </c>
      <c r="K105" s="3">
        <f>J105+I105+H105</f>
        <v>192</v>
      </c>
    </row>
    <row r="106" spans="3:11" ht="15">
      <c r="C106">
        <v>0</v>
      </c>
      <c r="K106" s="4"/>
    </row>
    <row r="107" spans="4:11" ht="15">
      <c r="D107">
        <v>5</v>
      </c>
      <c r="K107" s="4"/>
    </row>
    <row r="108" spans="2:11" s="2" customFormat="1" ht="15">
      <c r="B108" s="2">
        <v>1</v>
      </c>
      <c r="E108" s="2">
        <f>(1000*1.4/D110)/50</f>
        <v>4.666666666666667</v>
      </c>
      <c r="G108" s="2">
        <v>1</v>
      </c>
      <c r="H108" s="2">
        <f>E108*(A125+1.11)</f>
        <v>98.51333333333334</v>
      </c>
      <c r="J108" s="2">
        <f>C125</f>
        <v>80</v>
      </c>
      <c r="K108" s="3">
        <f>J108+I108+H108</f>
        <v>178.51333333333332</v>
      </c>
    </row>
    <row r="109" spans="3:11" ht="15">
      <c r="C109">
        <v>0</v>
      </c>
      <c r="K109" s="4"/>
    </row>
    <row r="110" spans="4:11" ht="15">
      <c r="D110">
        <v>6</v>
      </c>
      <c r="K110" s="4"/>
    </row>
    <row r="111" spans="2:11" s="2" customFormat="1" ht="15">
      <c r="B111" s="2">
        <v>1</v>
      </c>
      <c r="E111" s="2">
        <f>(1000*1.4/D113)/50</f>
        <v>4</v>
      </c>
      <c r="G111" s="2">
        <v>1</v>
      </c>
      <c r="H111" s="2">
        <f>E111*(A125+1.11)</f>
        <v>84.44</v>
      </c>
      <c r="J111" s="2">
        <f>C125</f>
        <v>80</v>
      </c>
      <c r="K111" s="3">
        <f>J111+I111+H111</f>
        <v>164.44</v>
      </c>
    </row>
    <row r="112" spans="3:11" ht="15">
      <c r="C112">
        <v>0</v>
      </c>
      <c r="K112" s="4"/>
    </row>
    <row r="113" spans="4:11" ht="15">
      <c r="D113">
        <v>7</v>
      </c>
      <c r="K113" s="4"/>
    </row>
    <row r="114" spans="2:11" s="2" customFormat="1" ht="15">
      <c r="B114" s="2">
        <v>1</v>
      </c>
      <c r="E114" s="2">
        <f>(1000*1.4/D116)/50</f>
        <v>4.666666666666667</v>
      </c>
      <c r="F114" s="2">
        <f aca="true" t="shared" si="0" ref="F114:F120">(C115/D116)*1000*0.67/20</f>
        <v>2.791666666666667</v>
      </c>
      <c r="G114" s="2">
        <v>1</v>
      </c>
      <c r="H114" s="2">
        <f>E114*A125</f>
        <v>93.33333333333334</v>
      </c>
      <c r="I114" s="2">
        <f>F114*B125</f>
        <v>27.91666666666667</v>
      </c>
      <c r="J114" s="2">
        <f>C125</f>
        <v>80</v>
      </c>
      <c r="K114" s="3">
        <f>J114+I114+H114</f>
        <v>201.25</v>
      </c>
    </row>
    <row r="115" spans="3:11" ht="15">
      <c r="C115">
        <v>0.5</v>
      </c>
      <c r="K115" s="4"/>
    </row>
    <row r="116" spans="4:11" ht="15">
      <c r="D116">
        <v>6</v>
      </c>
      <c r="K116" s="4"/>
    </row>
    <row r="117" spans="2:11" s="2" customFormat="1" ht="15">
      <c r="B117" s="2">
        <v>1</v>
      </c>
      <c r="E117" s="2">
        <f>(1000*1.4/D119)/50</f>
        <v>4.666666666666667</v>
      </c>
      <c r="F117" s="2">
        <f t="shared" si="0"/>
        <v>5.583333333333334</v>
      </c>
      <c r="G117" s="2">
        <v>1</v>
      </c>
      <c r="H117" s="2">
        <f>E117*A125</f>
        <v>93.33333333333334</v>
      </c>
      <c r="I117" s="2">
        <f>F117*B125</f>
        <v>55.83333333333334</v>
      </c>
      <c r="J117" s="2">
        <f>C125</f>
        <v>80</v>
      </c>
      <c r="K117" s="3">
        <f>J117+I117+H117</f>
        <v>229.16666666666669</v>
      </c>
    </row>
    <row r="118" spans="3:11" ht="15">
      <c r="C118">
        <v>1</v>
      </c>
      <c r="K118" s="4"/>
    </row>
    <row r="119" spans="4:11" ht="15">
      <c r="D119">
        <v>6</v>
      </c>
      <c r="K119" s="4"/>
    </row>
    <row r="120" spans="2:11" s="2" customFormat="1" ht="15">
      <c r="B120" s="2">
        <v>1</v>
      </c>
      <c r="E120" s="2">
        <f>(1000*1.4/D122)/50</f>
        <v>3.1111111111111107</v>
      </c>
      <c r="F120" s="2">
        <f t="shared" si="0"/>
        <v>7.444444444444445</v>
      </c>
      <c r="G120" s="2">
        <v>1</v>
      </c>
      <c r="H120" s="2">
        <f>E120*A125</f>
        <v>62.222222222222214</v>
      </c>
      <c r="I120" s="2">
        <f>F120*B125</f>
        <v>74.44444444444444</v>
      </c>
      <c r="J120" s="2">
        <f>C125</f>
        <v>80</v>
      </c>
      <c r="K120" s="3">
        <f>J120+I120+H120</f>
        <v>216.66666666666669</v>
      </c>
    </row>
    <row r="121" ht="15">
      <c r="C121">
        <v>2</v>
      </c>
    </row>
    <row r="122" ht="15">
      <c r="D122">
        <v>9</v>
      </c>
    </row>
    <row r="124" spans="1:3" ht="15">
      <c r="A124" t="s">
        <v>36</v>
      </c>
      <c r="B124" t="s">
        <v>37</v>
      </c>
      <c r="C124" t="s">
        <v>38</v>
      </c>
    </row>
    <row r="125" spans="1:3" ht="15">
      <c r="A125">
        <f>E6</f>
        <v>20</v>
      </c>
      <c r="B125">
        <f>E7</f>
        <v>10</v>
      </c>
      <c r="C125">
        <f>E8</f>
        <v>80</v>
      </c>
    </row>
  </sheetData>
  <sheetProtection password="C691" sheet="1" objects="1" scenarios="1"/>
  <protectedRanges>
    <protectedRange sqref="E6:E8" name="Intervalo1"/>
  </protectedRanges>
  <mergeCells count="16">
    <mergeCell ref="B5:D5"/>
    <mergeCell ref="G13:I14"/>
    <mergeCell ref="J13:L14"/>
    <mergeCell ref="A30:C32"/>
    <mergeCell ref="D30:F32"/>
    <mergeCell ref="D13:F14"/>
    <mergeCell ref="A13:C14"/>
    <mergeCell ref="B6:D6"/>
    <mergeCell ref="B7:D7"/>
    <mergeCell ref="B8:D8"/>
    <mergeCell ref="A39:C41"/>
    <mergeCell ref="D39:F41"/>
    <mergeCell ref="A48:C51"/>
    <mergeCell ref="D48:F51"/>
    <mergeCell ref="A21:C23"/>
    <mergeCell ref="D21:F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2014-07-25T22:26:30Z</dcterms:modified>
  <cp:category/>
  <cp:version/>
  <cp:contentType/>
  <cp:contentStatus/>
</cp:coreProperties>
</file>