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<sst xmlns="http://schemas.openxmlformats.org/spreadsheetml/2006/main" count="214" uniqueCount="110">
  <si>
    <t>Aviso:</t>
  </si>
  <si>
    <r>
      <t xml:space="preserve">Ao usar esta planilha você está ciente de que o valor calculado pode </t>
    </r>
    <r>
      <rPr>
        <b/>
        <sz val="11"/>
        <color indexed="8"/>
        <rFont val="Calibri"/>
        <family val="2"/>
      </rPr>
      <t xml:space="preserve">não corresponder exatamente </t>
    </r>
    <r>
      <rPr>
        <sz val="11"/>
        <color theme="1"/>
        <rFont val="Calibri"/>
        <family val="2"/>
      </rPr>
      <t xml:space="preserve">ao consumo de material efetivo na obra, </t>
    </r>
  </si>
  <si>
    <t>Instruções de uso:</t>
  </si>
  <si>
    <t>Largura Tijolo</t>
  </si>
  <si>
    <t>Altura Tijolo</t>
  </si>
  <si>
    <t>Comprimento Tijolo</t>
  </si>
  <si>
    <t>Área de Parede</t>
  </si>
  <si>
    <t xml:space="preserve">Largura da Junta </t>
  </si>
  <si>
    <t>Proporção de Cimento</t>
  </si>
  <si>
    <t>Proporção de Cal</t>
  </si>
  <si>
    <t>Proporção de Areia</t>
  </si>
  <si>
    <t>Quantidade de cimento</t>
  </si>
  <si>
    <t>Quantidade de cal</t>
  </si>
  <si>
    <t>Quantidade de areia</t>
  </si>
  <si>
    <t>Quantidade de tijolos</t>
  </si>
  <si>
    <t>cm</t>
  </si>
  <si>
    <t>m2</t>
  </si>
  <si>
    <t>m3</t>
  </si>
  <si>
    <t>saco de 20 Kg</t>
  </si>
  <si>
    <t>saco de 50 kg</t>
  </si>
  <si>
    <t>unidades</t>
  </si>
  <si>
    <t>Proporção Cimento</t>
  </si>
  <si>
    <t>Proporção Areia</t>
  </si>
  <si>
    <t>Espessura do Contrapiso</t>
  </si>
  <si>
    <t>Área do Contrapiso</t>
  </si>
  <si>
    <t>Materiais para Contrapiso de Cimento e Areia</t>
  </si>
  <si>
    <t>Quantidade de Materiais para Emboço</t>
  </si>
  <si>
    <t>Área de Emboço</t>
  </si>
  <si>
    <t>Espessura do Emboço</t>
  </si>
  <si>
    <t>Proporção Cal</t>
  </si>
  <si>
    <t>saco de 20 kg</t>
  </si>
  <si>
    <t>Quantidade de Materiais para Chapisco</t>
  </si>
  <si>
    <t>Espessura do Chapisco</t>
  </si>
  <si>
    <t>Área do Chapisco</t>
  </si>
  <si>
    <t>mm</t>
  </si>
  <si>
    <t>Proporção Brita</t>
  </si>
  <si>
    <t>Espessura do Piso</t>
  </si>
  <si>
    <t>Área do Piso</t>
  </si>
  <si>
    <t>Quantidade de brita</t>
  </si>
  <si>
    <t>Materiais para piso de concreto</t>
  </si>
  <si>
    <t>Quantidade de materiais para pilar embutido</t>
  </si>
  <si>
    <t>em parede de tijolo furado</t>
  </si>
  <si>
    <t>Largura Pilar</t>
  </si>
  <si>
    <t>Comprimento Pilar</t>
  </si>
  <si>
    <t>Altura Pilar</t>
  </si>
  <si>
    <t>Quantidade de Pilares</t>
  </si>
  <si>
    <t>m</t>
  </si>
  <si>
    <t>Materiais para vigas</t>
  </si>
  <si>
    <t>Largura Viga</t>
  </si>
  <si>
    <t>Altura Viga</t>
  </si>
  <si>
    <t>Comprimento total vigas</t>
  </si>
  <si>
    <t>Materiais para Laje de concreto</t>
  </si>
  <si>
    <t>Espessura da capa da laje</t>
  </si>
  <si>
    <t>Área da Laje</t>
  </si>
  <si>
    <t>Resultado:</t>
  </si>
  <si>
    <t>obra pode ser elevado, etc.</t>
  </si>
  <si>
    <t>pois existem fatores que podem alterar os gastos, por exemplo: o fornecedor pode enviar volumes menores de material, ou o desperdício dentro da</t>
  </si>
  <si>
    <r>
      <t xml:space="preserve">3 - </t>
    </r>
    <r>
      <rPr>
        <sz val="11"/>
        <color indexed="10"/>
        <rFont val="Calibri"/>
        <family val="2"/>
      </rPr>
      <t>Atenção:</t>
    </r>
    <r>
      <rPr>
        <sz val="11"/>
        <color theme="1"/>
        <rFont val="Calibri"/>
        <family val="2"/>
      </rPr>
      <t xml:space="preserve"> Observe a unidade de medida ao lado do espaço onde você vai digitar os valores: </t>
    </r>
  </si>
  <si>
    <t>cm -&gt; centímetros</t>
  </si>
  <si>
    <t>2 - Digite os valores solicitados dentro da área circulada de vermelho. Use apenas números separados por vírgula.</t>
  </si>
  <si>
    <t>mm -&gt; milímetros</t>
  </si>
  <si>
    <t>m -&gt; metros</t>
  </si>
  <si>
    <t>m2 -&gt; metros quadrados</t>
  </si>
  <si>
    <t>m3 -&gt; metros cúbicos</t>
  </si>
  <si>
    <t>4 - Onde está escrito "Proporção de cimento" ou "Proporção de cal" ou "Proporção de areia" você deve digitar da seguinte forma:</t>
  </si>
  <si>
    <t>"proporção de cimento", 2 em "proporção de cal" e 9 em "proporção de areia".</t>
  </si>
  <si>
    <t>6 - Se a argamassa for somente de cimento e areia (sem cal), basta deixar a "Proporção de Cal" zerada.</t>
  </si>
  <si>
    <t>7 - Depois de digitar o último valor, aperte a tecla "enter".</t>
  </si>
  <si>
    <t>5 - Se você não souber as proporções, consulte a tabela abaixo, ou pergunte ao profissional responsável por sua obra.</t>
  </si>
  <si>
    <t>Calculadoras:</t>
  </si>
  <si>
    <t>Tabelas de Proporções para argamassa e concreto:</t>
  </si>
  <si>
    <t>- Incluída perda de 7% para tijolos</t>
  </si>
  <si>
    <t>- Descontar a área das portas e janelas da área da parede</t>
  </si>
  <si>
    <t xml:space="preserve">- A espessura do contrapiso varia entre 2 e 6 cm, </t>
  </si>
  <si>
    <t>geralmente se usa 3 cm.</t>
  </si>
  <si>
    <t>* Os cálculo já incluem uma perda de material de 5%</t>
  </si>
  <si>
    <t xml:space="preserve">- espessura de 3mm para chapisco fino </t>
  </si>
  <si>
    <t>- espessura de 5 mm para chapisco grosso</t>
  </si>
  <si>
    <t xml:space="preserve">- descontar área de portas e janelas para calcular a </t>
  </si>
  <si>
    <t>área de emboço</t>
  </si>
  <si>
    <t xml:space="preserve">- a espessura do emboço varia entre 1,5 e 2,5 cm  o mais </t>
  </si>
  <si>
    <t>frequente é 2,0 cm</t>
  </si>
  <si>
    <t xml:space="preserve">- A espessura do piso varia entre 6 e 12 cm, para pisos </t>
  </si>
  <si>
    <t>comuns costuma-se usar 7 cm</t>
  </si>
  <si>
    <t xml:space="preserve">Quantidade de materiais para pilar isolado ou </t>
  </si>
  <si>
    <t xml:space="preserve">embutido em paredes de bloco de concreto ou </t>
  </si>
  <si>
    <t>tijolo maciço.</t>
  </si>
  <si>
    <t>concreto preencher os furos dos tijolos</t>
  </si>
  <si>
    <t xml:space="preserve"> - considera acréscimo de 20% no material para o </t>
  </si>
  <si>
    <t xml:space="preserve">- Consulte o fornecedor da laje para determinar a </t>
  </si>
  <si>
    <t>espessura da capa de concreto</t>
  </si>
  <si>
    <t>Comprimento da Peça</t>
  </si>
  <si>
    <t>Largura da peça</t>
  </si>
  <si>
    <t>Espessura da peça</t>
  </si>
  <si>
    <t>Largura da junta</t>
  </si>
  <si>
    <t>Área total de cerâmica</t>
  </si>
  <si>
    <t>Quantidade de Argamassa</t>
  </si>
  <si>
    <t>Quantidade de Rejunte</t>
  </si>
  <si>
    <t>Argamassa e Rejunte para Assentamento de cerâmica</t>
  </si>
  <si>
    <t>kg</t>
  </si>
  <si>
    <t>- a espessura da peça de cerâmica geralmente é de</t>
  </si>
  <si>
    <t xml:space="preserve"> 8 mm, mas o recomendável é medir </t>
  </si>
  <si>
    <t>- a espessura da junta é determinada pelo fabricante do</t>
  </si>
  <si>
    <t>revestimento, em geral varia de 3 a 5 mm</t>
  </si>
  <si>
    <t>Esquema</t>
  </si>
  <si>
    <t>- A junta entre os tijolos normalmente é de 1,5 cm</t>
  </si>
  <si>
    <t>Materiais Para Assentamento de tijolo furado</t>
  </si>
  <si>
    <t>Calculadora de Materiais Básicos - Versão 2014</t>
  </si>
  <si>
    <t xml:space="preserve">1 - Escolha abaixo a calculadora correspondente ao serviço que você deseja calcular o material. </t>
  </si>
  <si>
    <t xml:space="preserve">Por exemplo: se a argamassa para assentar os tijolos for 1:2:9, isto é, 1 parte de cimento, para 2 partes de cal, para 9 partes de areia. Você irá digitar 1 em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</si>
</sst>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2"/>
      <color indexed="9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4"/>
      <color theme="1"/>
      <name val="Calibri"/>
      <family val="2"/>
    </font>
    <font>
      <b/>
      <sz val="2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>
        <color rgb="FFFF0000"/>
      </left>
      <right style="thin">
        <color rgb="FFFF0000"/>
      </right>
      <top style="medium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 style="medium"/>
      <right/>
      <top style="medium"/>
      <bottom style="thin"/>
    </border>
    <border>
      <left/>
      <right style="thin">
        <color rgb="FFFF0000"/>
      </right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9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40" fillId="8" borderId="13" xfId="0" applyFont="1" applyFill="1" applyBorder="1" applyAlignment="1">
      <alignment/>
    </xf>
    <xf numFmtId="0" fontId="40" fillId="8" borderId="13" xfId="0" applyFont="1" applyFill="1" applyBorder="1" applyAlignment="1">
      <alignment horizontal="left"/>
    </xf>
    <xf numFmtId="0" fontId="40" fillId="8" borderId="0" xfId="0" applyFont="1" applyFill="1" applyBorder="1" applyAlignment="1">
      <alignment horizontal="left"/>
    </xf>
    <xf numFmtId="0" fontId="40" fillId="8" borderId="10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6" borderId="0" xfId="0" applyFont="1" applyFill="1" applyBorder="1" applyAlignment="1">
      <alignment/>
    </xf>
    <xf numFmtId="165" fontId="0" fillId="35" borderId="15" xfId="0" applyNumberFormat="1" applyFill="1" applyBorder="1" applyAlignment="1">
      <alignment/>
    </xf>
    <xf numFmtId="165" fontId="0" fillId="35" borderId="19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42" fillId="33" borderId="13" xfId="0" applyFont="1" applyFill="1" applyBorder="1" applyAlignment="1" quotePrefix="1">
      <alignment horizontal="left"/>
    </xf>
    <xf numFmtId="0" fontId="42" fillId="33" borderId="13" xfId="0" applyFont="1" applyFill="1" applyBorder="1" applyAlignment="1">
      <alignment/>
    </xf>
    <xf numFmtId="0" fontId="42" fillId="33" borderId="13" xfId="0" applyFont="1" applyFill="1" applyBorder="1" applyAlignment="1" quotePrefix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6" borderId="13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3" xfId="0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0" fillId="34" borderId="28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44" fillId="37" borderId="31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44" fillId="2" borderId="3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5" fillId="38" borderId="31" xfId="0" applyFont="1" applyFill="1" applyBorder="1" applyAlignment="1">
      <alignment horizontal="center"/>
    </xf>
    <xf numFmtId="0" fontId="45" fillId="38" borderId="21" xfId="0" applyFont="1" applyFill="1" applyBorder="1" applyAlignment="1">
      <alignment horizontal="center"/>
    </xf>
    <xf numFmtId="0" fontId="45" fillId="38" borderId="22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1" fillId="33" borderId="31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8" borderId="13" xfId="0" applyFont="1" applyFill="1" applyBorder="1" applyAlignment="1">
      <alignment horizontal="left"/>
    </xf>
    <xf numFmtId="0" fontId="40" fillId="8" borderId="0" xfId="0" applyFont="1" applyFill="1" applyBorder="1" applyAlignment="1">
      <alignment horizontal="left"/>
    </xf>
    <xf numFmtId="0" fontId="40" fillId="8" borderId="10" xfId="0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28</xdr:row>
      <xdr:rowOff>9525</xdr:rowOff>
    </xdr:from>
    <xdr:to>
      <xdr:col>6</xdr:col>
      <xdr:colOff>485775</xdr:colOff>
      <xdr:row>44</xdr:row>
      <xdr:rowOff>47625</xdr:rowOff>
    </xdr:to>
    <xdr:pic>
      <xdr:nvPicPr>
        <xdr:cNvPr id="1" name="Imagem 1" descr="tabela de traç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819775"/>
          <a:ext cx="34385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28</xdr:row>
      <xdr:rowOff>9525</xdr:rowOff>
    </xdr:from>
    <xdr:to>
      <xdr:col>11</xdr:col>
      <xdr:colOff>561975</xdr:colOff>
      <xdr:row>44</xdr:row>
      <xdr:rowOff>47625</xdr:rowOff>
    </xdr:to>
    <xdr:pic>
      <xdr:nvPicPr>
        <xdr:cNvPr id="2" name="Imagem 2" descr="Traços de argamass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819775"/>
          <a:ext cx="28956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141</xdr:row>
      <xdr:rowOff>38100</xdr:rowOff>
    </xdr:from>
    <xdr:to>
      <xdr:col>7</xdr:col>
      <xdr:colOff>533400</xdr:colOff>
      <xdr:row>143</xdr:row>
      <xdr:rowOff>161925</xdr:rowOff>
    </xdr:to>
    <xdr:pic>
      <xdr:nvPicPr>
        <xdr:cNvPr id="3" name="Imagem 8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792730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133</xdr:row>
      <xdr:rowOff>190500</xdr:rowOff>
    </xdr:from>
    <xdr:to>
      <xdr:col>10</xdr:col>
      <xdr:colOff>266700</xdr:colOff>
      <xdr:row>148</xdr:row>
      <xdr:rowOff>161925</xdr:rowOff>
    </xdr:to>
    <xdr:pic>
      <xdr:nvPicPr>
        <xdr:cNvPr id="4" name="Imagem 9" descr="Pila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26536650"/>
          <a:ext cx="16002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175</xdr:row>
      <xdr:rowOff>161925</xdr:rowOff>
    </xdr:from>
    <xdr:to>
      <xdr:col>13</xdr:col>
      <xdr:colOff>428625</xdr:colOff>
      <xdr:row>182</xdr:row>
      <xdr:rowOff>209550</xdr:rowOff>
    </xdr:to>
    <xdr:pic>
      <xdr:nvPicPr>
        <xdr:cNvPr id="5" name="Imagem 10" descr="vig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4690050"/>
          <a:ext cx="3295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207</xdr:row>
      <xdr:rowOff>76200</xdr:rowOff>
    </xdr:from>
    <xdr:to>
      <xdr:col>15</xdr:col>
      <xdr:colOff>38100</xdr:colOff>
      <xdr:row>216</xdr:row>
      <xdr:rowOff>104775</xdr:rowOff>
    </xdr:to>
    <xdr:pic>
      <xdr:nvPicPr>
        <xdr:cNvPr id="6" name="Imagem 11" descr="rejunt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40852725"/>
          <a:ext cx="4229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47</xdr:row>
      <xdr:rowOff>114300</xdr:rowOff>
    </xdr:from>
    <xdr:to>
      <xdr:col>12</xdr:col>
      <xdr:colOff>419100</xdr:colOff>
      <xdr:row>55</xdr:row>
      <xdr:rowOff>142875</xdr:rowOff>
    </xdr:to>
    <xdr:pic>
      <xdr:nvPicPr>
        <xdr:cNvPr id="7" name="Imagem 12" descr="Largura Junta Alvenar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29275" y="9591675"/>
          <a:ext cx="2590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57</xdr:row>
      <xdr:rowOff>114300</xdr:rowOff>
    </xdr:from>
    <xdr:to>
      <xdr:col>12</xdr:col>
      <xdr:colOff>247650</xdr:colOff>
      <xdr:row>66</xdr:row>
      <xdr:rowOff>104775</xdr:rowOff>
    </xdr:to>
    <xdr:pic>
      <xdr:nvPicPr>
        <xdr:cNvPr id="8" name="Imagem 13" descr="miniatura tijolo widget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5525" y="11553825"/>
          <a:ext cx="1943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56</xdr:row>
      <xdr:rowOff>47625</xdr:rowOff>
    </xdr:from>
    <xdr:to>
      <xdr:col>7</xdr:col>
      <xdr:colOff>523875</xdr:colOff>
      <xdr:row>58</xdr:row>
      <xdr:rowOff>171450</xdr:rowOff>
    </xdr:to>
    <xdr:pic>
      <xdr:nvPicPr>
        <xdr:cNvPr id="9" name="Imagem 14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112966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179</xdr:row>
      <xdr:rowOff>38100</xdr:rowOff>
    </xdr:from>
    <xdr:to>
      <xdr:col>7</xdr:col>
      <xdr:colOff>523875</xdr:colOff>
      <xdr:row>181</xdr:row>
      <xdr:rowOff>161925</xdr:rowOff>
    </xdr:to>
    <xdr:pic>
      <xdr:nvPicPr>
        <xdr:cNvPr id="10" name="Imagem 15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353377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212</xdr:row>
      <xdr:rowOff>66675</xdr:rowOff>
    </xdr:from>
    <xdr:to>
      <xdr:col>7</xdr:col>
      <xdr:colOff>561975</xdr:colOff>
      <xdr:row>215</xdr:row>
      <xdr:rowOff>0</xdr:rowOff>
    </xdr:to>
    <xdr:pic>
      <xdr:nvPicPr>
        <xdr:cNvPr id="11" name="Imagem 16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418052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3" max="3" width="14.7109375" style="0" customWidth="1"/>
    <col min="6" max="6" width="5.28125" style="0" customWidth="1"/>
    <col min="9" max="9" width="14.00390625" style="0" customWidth="1"/>
    <col min="10" max="10" width="9.8515625" style="0" customWidth="1"/>
    <col min="13" max="13" width="6.7109375" style="0" customWidth="1"/>
  </cols>
  <sheetData>
    <row r="1" spans="1:15" ht="28.5">
      <c r="A1" s="89" t="s">
        <v>107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5.75" thickBo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15">
      <c r="A5" s="66" t="s">
        <v>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5.75" thickBot="1">
      <c r="A6" s="69" t="s">
        <v>55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25.5" customHeight="1" thickBo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</row>
    <row r="8" spans="1:15" ht="18.75">
      <c r="A8" s="72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ht="1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ht="15">
      <c r="A10" s="75" t="s">
        <v>108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">
      <c r="A11" s="75" t="s">
        <v>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1:15" ht="15">
      <c r="A12" s="75" t="s">
        <v>57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1:15" ht="15">
      <c r="A13" s="75" t="s">
        <v>60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1:15" ht="15">
      <c r="A14" s="75" t="s">
        <v>58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5" ht="15">
      <c r="A15" s="75" t="s">
        <v>61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1:15" ht="15">
      <c r="A16" s="75" t="s">
        <v>62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1:15" ht="15">
      <c r="A17" s="75" t="s">
        <v>63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5" ht="15">
      <c r="A18" s="75" t="s">
        <v>64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1:15" ht="15">
      <c r="A19" s="75" t="s">
        <v>109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1:15" ht="15">
      <c r="A20" s="75" t="s">
        <v>65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ht="15">
      <c r="A21" s="75" t="s">
        <v>68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ht="15">
      <c r="A22" s="75" t="s">
        <v>66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3" spans="1:15" ht="15">
      <c r="A23" s="75" t="s">
        <v>67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</row>
    <row r="24" spans="1:15" ht="15.75" thickBot="1">
      <c r="A24" s="78"/>
      <c r="B24" s="79"/>
      <c r="C24" s="79"/>
      <c r="D24" s="79"/>
      <c r="E24" s="79"/>
      <c r="F24" s="79"/>
      <c r="G24" s="80"/>
      <c r="H24" s="80"/>
      <c r="I24" s="80"/>
      <c r="J24" s="80"/>
      <c r="K24" s="80"/>
      <c r="L24" s="80"/>
      <c r="M24" s="80"/>
      <c r="N24" s="80"/>
      <c r="O24" s="81"/>
    </row>
    <row r="25" spans="1:15" ht="15">
      <c r="A25" s="37"/>
      <c r="B25" s="38"/>
      <c r="C25" s="38"/>
      <c r="D25" s="38"/>
      <c r="E25" s="38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15">
      <c r="A26" s="37"/>
      <c r="B26" s="38"/>
      <c r="C26" s="38"/>
      <c r="D26" s="38"/>
      <c r="E26" s="38"/>
      <c r="F26" s="38"/>
      <c r="G26" s="1"/>
      <c r="H26" s="1"/>
      <c r="I26" s="1"/>
      <c r="J26" s="1"/>
      <c r="K26" s="1"/>
      <c r="L26" s="1"/>
      <c r="M26" s="1"/>
      <c r="N26" s="1"/>
      <c r="O26" s="2"/>
    </row>
    <row r="27" spans="1:15" ht="18.75">
      <c r="A27" s="53"/>
      <c r="B27" s="54" t="s">
        <v>70</v>
      </c>
      <c r="C27" s="34"/>
      <c r="D27" s="34"/>
      <c r="E27" s="34"/>
      <c r="F27" s="34"/>
      <c r="G27" s="55"/>
      <c r="H27" s="55"/>
      <c r="I27" s="55"/>
      <c r="J27" s="55"/>
      <c r="K27" s="55"/>
      <c r="L27" s="55"/>
      <c r="M27" s="55"/>
      <c r="N27" s="55"/>
      <c r="O27" s="56"/>
    </row>
    <row r="28" spans="1:15" ht="15">
      <c r="A28" s="37"/>
      <c r="B28" s="38"/>
      <c r="C28" s="38"/>
      <c r="D28" s="38"/>
      <c r="E28" s="38"/>
      <c r="F28" s="38"/>
      <c r="G28" s="1"/>
      <c r="H28" s="1"/>
      <c r="I28" s="1"/>
      <c r="J28" s="1"/>
      <c r="K28" s="1"/>
      <c r="L28" s="1"/>
      <c r="M28" s="1"/>
      <c r="N28" s="1"/>
      <c r="O28" s="2"/>
    </row>
    <row r="29" spans="1:15" ht="15">
      <c r="A29" s="37"/>
      <c r="B29" s="38"/>
      <c r="C29" s="38"/>
      <c r="D29" s="38"/>
      <c r="E29" s="38"/>
      <c r="F29" s="38"/>
      <c r="G29" s="1"/>
      <c r="H29" s="1"/>
      <c r="I29" s="1"/>
      <c r="J29" s="1"/>
      <c r="K29" s="1"/>
      <c r="L29" s="1"/>
      <c r="M29" s="1"/>
      <c r="N29" s="1"/>
      <c r="O29" s="2"/>
    </row>
    <row r="30" spans="1:15" ht="15">
      <c r="A30" s="37"/>
      <c r="B30" s="38"/>
      <c r="C30" s="38"/>
      <c r="D30" s="38"/>
      <c r="E30" s="38"/>
      <c r="F30" s="38"/>
      <c r="G30" s="1"/>
      <c r="H30" s="1"/>
      <c r="I30" s="1"/>
      <c r="J30" s="1"/>
      <c r="K30" s="1"/>
      <c r="L30" s="1"/>
      <c r="M30" s="1"/>
      <c r="N30" s="1"/>
      <c r="O30" s="2"/>
    </row>
    <row r="31" spans="1:15" ht="15">
      <c r="A31" s="37"/>
      <c r="B31" s="38"/>
      <c r="C31" s="38"/>
      <c r="D31" s="38"/>
      <c r="E31" s="38"/>
      <c r="F31" s="38"/>
      <c r="G31" s="1"/>
      <c r="H31" s="1"/>
      <c r="I31" s="1"/>
      <c r="J31" s="1"/>
      <c r="K31" s="1"/>
      <c r="L31" s="1"/>
      <c r="M31" s="1"/>
      <c r="N31" s="1"/>
      <c r="O31" s="2"/>
    </row>
    <row r="32" spans="1:15" ht="15">
      <c r="A32" s="37"/>
      <c r="B32" s="38"/>
      <c r="C32" s="38"/>
      <c r="D32" s="38"/>
      <c r="E32" s="38"/>
      <c r="F32" s="38"/>
      <c r="G32" s="1"/>
      <c r="H32" s="1"/>
      <c r="I32" s="1"/>
      <c r="J32" s="1"/>
      <c r="K32" s="1"/>
      <c r="L32" s="1"/>
      <c r="M32" s="1"/>
      <c r="N32" s="1"/>
      <c r="O32" s="2"/>
    </row>
    <row r="33" spans="1:15" ht="15">
      <c r="A33" s="37"/>
      <c r="B33" s="38"/>
      <c r="C33" s="38"/>
      <c r="D33" s="38"/>
      <c r="E33" s="38"/>
      <c r="F33" s="38"/>
      <c r="G33" s="1"/>
      <c r="H33" s="1"/>
      <c r="I33" s="1"/>
      <c r="J33" s="1"/>
      <c r="K33" s="1"/>
      <c r="L33" s="1"/>
      <c r="M33" s="1"/>
      <c r="N33" s="1"/>
      <c r="O33" s="2"/>
    </row>
    <row r="34" spans="1:15" ht="15">
      <c r="A34" s="37"/>
      <c r="B34" s="38"/>
      <c r="C34" s="38"/>
      <c r="D34" s="38"/>
      <c r="E34" s="38"/>
      <c r="F34" s="38"/>
      <c r="G34" s="1"/>
      <c r="H34" s="1"/>
      <c r="I34" s="1"/>
      <c r="J34" s="1"/>
      <c r="K34" s="1"/>
      <c r="L34" s="1"/>
      <c r="M34" s="1"/>
      <c r="N34" s="1"/>
      <c r="O34" s="2"/>
    </row>
    <row r="35" spans="1:15" ht="15">
      <c r="A35" s="37"/>
      <c r="B35" s="38"/>
      <c r="C35" s="38"/>
      <c r="D35" s="38"/>
      <c r="E35" s="38"/>
      <c r="F35" s="38"/>
      <c r="G35" s="1"/>
      <c r="H35" s="1"/>
      <c r="I35" s="1"/>
      <c r="J35" s="1"/>
      <c r="K35" s="1"/>
      <c r="L35" s="1"/>
      <c r="M35" s="1"/>
      <c r="N35" s="1"/>
      <c r="O35" s="2"/>
    </row>
    <row r="36" spans="1:15" ht="15">
      <c r="A36" s="37"/>
      <c r="B36" s="38"/>
      <c r="C36" s="38"/>
      <c r="D36" s="38"/>
      <c r="E36" s="38"/>
      <c r="F36" s="38"/>
      <c r="G36" s="1"/>
      <c r="H36" s="1"/>
      <c r="I36" s="1"/>
      <c r="J36" s="1"/>
      <c r="K36" s="1"/>
      <c r="L36" s="1"/>
      <c r="M36" s="1"/>
      <c r="N36" s="1"/>
      <c r="O36" s="2"/>
    </row>
    <row r="37" spans="1:15" ht="15">
      <c r="A37" s="37"/>
      <c r="B37" s="38"/>
      <c r="C37" s="38"/>
      <c r="D37" s="38"/>
      <c r="E37" s="38"/>
      <c r="F37" s="38"/>
      <c r="G37" s="1"/>
      <c r="H37" s="1"/>
      <c r="I37" s="1"/>
      <c r="J37" s="1"/>
      <c r="K37" s="1"/>
      <c r="L37" s="1"/>
      <c r="M37" s="1"/>
      <c r="N37" s="1"/>
      <c r="O37" s="2"/>
    </row>
    <row r="38" spans="1:15" ht="15">
      <c r="A38" s="37"/>
      <c r="B38" s="38"/>
      <c r="C38" s="38"/>
      <c r="D38" s="38"/>
      <c r="E38" s="38"/>
      <c r="F38" s="38"/>
      <c r="G38" s="1"/>
      <c r="H38" s="1"/>
      <c r="I38" s="1"/>
      <c r="J38" s="1"/>
      <c r="K38" s="1"/>
      <c r="L38" s="1"/>
      <c r="M38" s="1"/>
      <c r="N38" s="1"/>
      <c r="O38" s="2"/>
    </row>
    <row r="39" spans="1:15" ht="15">
      <c r="A39" s="37"/>
      <c r="B39" s="38"/>
      <c r="C39" s="38"/>
      <c r="D39" s="38"/>
      <c r="E39" s="38"/>
      <c r="F39" s="38"/>
      <c r="G39" s="1"/>
      <c r="H39" s="1"/>
      <c r="I39" s="1"/>
      <c r="J39" s="1"/>
      <c r="K39" s="1"/>
      <c r="L39" s="1"/>
      <c r="M39" s="1"/>
      <c r="N39" s="1"/>
      <c r="O39" s="2"/>
    </row>
    <row r="40" spans="1:15" ht="15">
      <c r="A40" s="37"/>
      <c r="B40" s="38"/>
      <c r="C40" s="38"/>
      <c r="D40" s="38"/>
      <c r="E40" s="38"/>
      <c r="F40" s="38"/>
      <c r="G40" s="1"/>
      <c r="H40" s="1"/>
      <c r="I40" s="1"/>
      <c r="J40" s="1"/>
      <c r="K40" s="1"/>
      <c r="L40" s="1"/>
      <c r="M40" s="1"/>
      <c r="N40" s="1"/>
      <c r="O40" s="2"/>
    </row>
    <row r="41" spans="1:15" ht="15">
      <c r="A41" s="37"/>
      <c r="B41" s="38"/>
      <c r="C41" s="38"/>
      <c r="D41" s="38"/>
      <c r="E41" s="38"/>
      <c r="F41" s="38"/>
      <c r="G41" s="1"/>
      <c r="H41" s="1"/>
      <c r="I41" s="1"/>
      <c r="J41" s="1"/>
      <c r="K41" s="1"/>
      <c r="L41" s="1"/>
      <c r="M41" s="1"/>
      <c r="N41" s="1"/>
      <c r="O41" s="2"/>
    </row>
    <row r="42" spans="1:15" ht="15">
      <c r="A42" s="37"/>
      <c r="B42" s="38"/>
      <c r="C42" s="38"/>
      <c r="D42" s="38"/>
      <c r="E42" s="38"/>
      <c r="F42" s="38"/>
      <c r="G42" s="1"/>
      <c r="H42" s="1"/>
      <c r="I42" s="1"/>
      <c r="J42" s="1"/>
      <c r="K42" s="1"/>
      <c r="L42" s="1"/>
      <c r="M42" s="1"/>
      <c r="N42" s="1"/>
      <c r="O42" s="2"/>
    </row>
    <row r="43" spans="1:15" ht="15">
      <c r="A43" s="37"/>
      <c r="B43" s="38"/>
      <c r="C43" s="38"/>
      <c r="D43" s="38"/>
      <c r="E43" s="38"/>
      <c r="F43" s="38"/>
      <c r="G43" s="1"/>
      <c r="H43" s="1"/>
      <c r="I43" s="1"/>
      <c r="J43" s="1"/>
      <c r="K43" s="1"/>
      <c r="L43" s="1"/>
      <c r="M43" s="1"/>
      <c r="N43" s="1"/>
      <c r="O43" s="2"/>
    </row>
    <row r="44" spans="1:15" ht="15">
      <c r="A44" s="37"/>
      <c r="B44" s="38"/>
      <c r="C44" s="38"/>
      <c r="D44" s="38"/>
      <c r="E44" s="38"/>
      <c r="F44" s="38"/>
      <c r="G44" s="1"/>
      <c r="H44" s="1"/>
      <c r="I44" s="1"/>
      <c r="J44" s="1"/>
      <c r="K44" s="1"/>
      <c r="L44" s="1"/>
      <c r="M44" s="1"/>
      <c r="N44" s="1"/>
      <c r="O44" s="2"/>
    </row>
    <row r="45" spans="1:15" ht="15">
      <c r="A45" s="37"/>
      <c r="B45" s="38"/>
      <c r="C45" s="38"/>
      <c r="D45" s="38"/>
      <c r="E45" s="38"/>
      <c r="F45" s="38"/>
      <c r="G45" s="1"/>
      <c r="H45" s="1"/>
      <c r="I45" s="1"/>
      <c r="J45" s="1"/>
      <c r="K45" s="1"/>
      <c r="L45" s="1"/>
      <c r="M45" s="1"/>
      <c r="N45" s="1"/>
      <c r="O45" s="2"/>
    </row>
    <row r="46" spans="1:15" ht="18.75">
      <c r="A46" s="53"/>
      <c r="B46" s="54" t="s">
        <v>69</v>
      </c>
      <c r="C46" s="34"/>
      <c r="D46" s="34" t="s">
        <v>75</v>
      </c>
      <c r="E46" s="34"/>
      <c r="F46" s="34"/>
      <c r="G46" s="55"/>
      <c r="H46" s="55"/>
      <c r="I46" s="55"/>
      <c r="J46" s="55"/>
      <c r="K46" s="55"/>
      <c r="L46" s="55"/>
      <c r="M46" s="55"/>
      <c r="N46" s="55"/>
      <c r="O46" s="56"/>
    </row>
    <row r="47" spans="1:15" ht="15">
      <c r="A47" s="37"/>
      <c r="B47" s="38"/>
      <c r="C47" s="38"/>
      <c r="D47" s="38"/>
      <c r="E47" s="38"/>
      <c r="F47" s="38"/>
      <c r="G47" s="1"/>
      <c r="H47" s="1"/>
      <c r="I47" s="1"/>
      <c r="J47" s="1"/>
      <c r="K47" s="1"/>
      <c r="L47" s="1"/>
      <c r="M47" s="1"/>
      <c r="N47" s="1"/>
      <c r="O47" s="2"/>
    </row>
    <row r="48" spans="1:15" ht="15.75" thickBot="1">
      <c r="A48" s="37"/>
      <c r="B48" s="38"/>
      <c r="C48" s="38"/>
      <c r="D48" s="38"/>
      <c r="E48" s="38"/>
      <c r="F48" s="38"/>
      <c r="G48" s="1"/>
      <c r="H48" s="1"/>
      <c r="I48" s="1"/>
      <c r="J48" s="1"/>
      <c r="K48" s="1"/>
      <c r="L48" s="1"/>
      <c r="M48" s="1"/>
      <c r="N48" s="1"/>
      <c r="O48" s="2"/>
    </row>
    <row r="49" spans="1:15" ht="15.75">
      <c r="A49" s="37"/>
      <c r="B49" s="94" t="s">
        <v>106</v>
      </c>
      <c r="C49" s="95"/>
      <c r="D49" s="95"/>
      <c r="E49" s="95"/>
      <c r="F49" s="96"/>
      <c r="G49" s="1"/>
      <c r="H49" s="1"/>
      <c r="I49" s="1"/>
      <c r="J49" s="1"/>
      <c r="K49" s="1"/>
      <c r="L49" s="1"/>
      <c r="M49" s="1"/>
      <c r="N49" s="1"/>
      <c r="O49" s="2"/>
    </row>
    <row r="50" spans="1:15" ht="15.75">
      <c r="A50" s="37"/>
      <c r="B50" s="39"/>
      <c r="C50" s="40"/>
      <c r="D50" s="40"/>
      <c r="E50" s="40"/>
      <c r="F50" s="41"/>
      <c r="G50" s="1"/>
      <c r="H50" s="1"/>
      <c r="I50" s="1"/>
      <c r="J50" s="1"/>
      <c r="K50" s="1"/>
      <c r="L50" s="1"/>
      <c r="M50" s="1"/>
      <c r="N50" s="1"/>
      <c r="O50" s="2"/>
    </row>
    <row r="51" spans="1:15" ht="15.75">
      <c r="A51" s="37"/>
      <c r="B51" s="46" t="s">
        <v>71</v>
      </c>
      <c r="C51" s="42"/>
      <c r="D51" s="42"/>
      <c r="E51" s="42"/>
      <c r="F51" s="43"/>
      <c r="G51" s="1"/>
      <c r="H51" s="1"/>
      <c r="I51" s="1"/>
      <c r="J51" s="1"/>
      <c r="K51" s="1"/>
      <c r="L51" s="1"/>
      <c r="M51" s="1"/>
      <c r="N51" s="1"/>
      <c r="O51" s="2"/>
    </row>
    <row r="52" spans="1:15" ht="15.75">
      <c r="A52" s="37"/>
      <c r="B52" s="46" t="s">
        <v>72</v>
      </c>
      <c r="C52" s="42"/>
      <c r="D52" s="42"/>
      <c r="E52" s="42"/>
      <c r="F52" s="43"/>
      <c r="G52" s="1"/>
      <c r="H52" s="1"/>
      <c r="I52" s="1"/>
      <c r="J52" s="1"/>
      <c r="K52" s="1"/>
      <c r="L52" s="1"/>
      <c r="M52" s="1"/>
      <c r="N52" s="1"/>
      <c r="O52" s="2"/>
    </row>
    <row r="53" spans="1:15" ht="15.75" thickBot="1">
      <c r="A53" s="37"/>
      <c r="B53" s="46" t="s">
        <v>105</v>
      </c>
      <c r="C53" s="44"/>
      <c r="D53" s="44"/>
      <c r="E53" s="44"/>
      <c r="F53" s="45"/>
      <c r="G53" s="1"/>
      <c r="H53" s="1"/>
      <c r="I53" s="1"/>
      <c r="J53" s="1"/>
      <c r="K53" s="1"/>
      <c r="L53" s="1"/>
      <c r="M53" s="1"/>
      <c r="N53" s="1"/>
      <c r="O53" s="2"/>
    </row>
    <row r="54" spans="1:15" ht="15">
      <c r="A54" s="57"/>
      <c r="B54" s="16" t="s">
        <v>8</v>
      </c>
      <c r="C54" s="27"/>
      <c r="D54" s="60">
        <v>0</v>
      </c>
      <c r="E54" s="17"/>
      <c r="F54" s="18"/>
      <c r="G54" s="1"/>
      <c r="H54" s="1"/>
      <c r="I54" s="1"/>
      <c r="J54" s="1"/>
      <c r="K54" s="1"/>
      <c r="L54" s="1"/>
      <c r="M54" s="1"/>
      <c r="N54" s="1"/>
      <c r="O54" s="2"/>
    </row>
    <row r="55" spans="1:15" ht="15">
      <c r="A55" s="5"/>
      <c r="B55" s="19" t="s">
        <v>9</v>
      </c>
      <c r="C55" s="28"/>
      <c r="D55" s="61">
        <v>0</v>
      </c>
      <c r="E55" s="20"/>
      <c r="F55" s="21"/>
      <c r="G55" s="1"/>
      <c r="H55" s="1"/>
      <c r="I55" s="1"/>
      <c r="J55" s="1"/>
      <c r="K55" s="1"/>
      <c r="L55" s="1"/>
      <c r="M55" s="1"/>
      <c r="N55" s="1"/>
      <c r="O55" s="2"/>
    </row>
    <row r="56" spans="1:15" ht="15">
      <c r="A56" s="5"/>
      <c r="B56" s="19" t="s">
        <v>10</v>
      </c>
      <c r="C56" s="28"/>
      <c r="D56" s="61">
        <v>0</v>
      </c>
      <c r="E56" s="20"/>
      <c r="F56" s="21"/>
      <c r="G56" s="1"/>
      <c r="H56" s="58" t="s">
        <v>104</v>
      </c>
      <c r="I56" s="1"/>
      <c r="J56" s="1"/>
      <c r="K56" s="1"/>
      <c r="L56" s="1"/>
      <c r="M56" s="1"/>
      <c r="N56" s="1"/>
      <c r="O56" s="2"/>
    </row>
    <row r="57" spans="1:15" ht="15">
      <c r="A57" s="5"/>
      <c r="B57" s="19" t="s">
        <v>7</v>
      </c>
      <c r="C57" s="28"/>
      <c r="D57" s="61">
        <v>0</v>
      </c>
      <c r="E57" s="20" t="s">
        <v>15</v>
      </c>
      <c r="F57" s="21"/>
      <c r="G57" s="1"/>
      <c r="H57" s="1"/>
      <c r="I57" s="1"/>
      <c r="J57" s="1"/>
      <c r="K57" s="1"/>
      <c r="L57" s="1"/>
      <c r="M57" s="1"/>
      <c r="N57" s="1"/>
      <c r="O57" s="2"/>
    </row>
    <row r="58" spans="1:15" ht="15">
      <c r="A58" s="5"/>
      <c r="B58" s="19" t="s">
        <v>3</v>
      </c>
      <c r="C58" s="28"/>
      <c r="D58" s="61">
        <v>0</v>
      </c>
      <c r="E58" s="20" t="s">
        <v>15</v>
      </c>
      <c r="F58" s="21"/>
      <c r="G58" s="1"/>
      <c r="H58" s="1"/>
      <c r="I58" s="1"/>
      <c r="J58" s="1"/>
      <c r="K58" s="1"/>
      <c r="L58" s="1"/>
      <c r="M58" s="1"/>
      <c r="N58" s="1"/>
      <c r="O58" s="2"/>
    </row>
    <row r="59" spans="1:15" ht="15">
      <c r="A59" s="5"/>
      <c r="B59" s="19" t="s">
        <v>4</v>
      </c>
      <c r="C59" s="28"/>
      <c r="D59" s="61">
        <v>0</v>
      </c>
      <c r="E59" s="20" t="s">
        <v>15</v>
      </c>
      <c r="F59" s="21"/>
      <c r="G59" s="1"/>
      <c r="H59" s="1"/>
      <c r="I59" s="1"/>
      <c r="J59" s="1"/>
      <c r="K59" s="1"/>
      <c r="L59" s="1"/>
      <c r="M59" s="1"/>
      <c r="N59" s="1"/>
      <c r="O59" s="2"/>
    </row>
    <row r="60" spans="1:15" ht="15">
      <c r="A60" s="5"/>
      <c r="B60" s="19" t="s">
        <v>5</v>
      </c>
      <c r="C60" s="28"/>
      <c r="D60" s="61">
        <v>0</v>
      </c>
      <c r="E60" s="20" t="s">
        <v>15</v>
      </c>
      <c r="F60" s="21"/>
      <c r="G60" s="1"/>
      <c r="H60" s="1"/>
      <c r="I60" s="1"/>
      <c r="J60" s="1"/>
      <c r="K60" s="1"/>
      <c r="L60" s="1"/>
      <c r="M60" s="1"/>
      <c r="N60" s="1"/>
      <c r="O60" s="2"/>
    </row>
    <row r="61" spans="1:15" ht="15">
      <c r="A61" s="5"/>
      <c r="B61" s="19" t="s">
        <v>6</v>
      </c>
      <c r="C61" s="28"/>
      <c r="D61" s="62">
        <v>0</v>
      </c>
      <c r="E61" s="22" t="s">
        <v>16</v>
      </c>
      <c r="F61" s="23"/>
      <c r="G61" s="1"/>
      <c r="H61" s="1"/>
      <c r="I61" s="1"/>
      <c r="J61" s="1"/>
      <c r="K61" s="1"/>
      <c r="L61" s="1"/>
      <c r="M61" s="1"/>
      <c r="N61" s="1"/>
      <c r="O61" s="2"/>
    </row>
    <row r="62" spans="1:15" ht="18.75">
      <c r="A62" s="5"/>
      <c r="B62" s="29" t="s">
        <v>54</v>
      </c>
      <c r="C62" s="6"/>
      <c r="D62" s="6"/>
      <c r="E62" s="6"/>
      <c r="F62" s="7"/>
      <c r="G62" s="1"/>
      <c r="H62" s="1"/>
      <c r="I62" s="1"/>
      <c r="J62" s="1"/>
      <c r="K62" s="1"/>
      <c r="L62" s="1"/>
      <c r="M62" s="1"/>
      <c r="N62" s="1"/>
      <c r="O62" s="2"/>
    </row>
    <row r="63" spans="1:15" ht="15">
      <c r="A63" s="5"/>
      <c r="B63" s="8" t="s">
        <v>11</v>
      </c>
      <c r="C63" s="9"/>
      <c r="D63" s="24" t="e">
        <f>(D65/D56)*1400/50</f>
        <v>#DIV/0!</v>
      </c>
      <c r="E63" s="10" t="s">
        <v>19</v>
      </c>
      <c r="F63" s="11"/>
      <c r="G63" s="1"/>
      <c r="H63" s="1"/>
      <c r="I63" s="1"/>
      <c r="J63" s="1"/>
      <c r="K63" s="1"/>
      <c r="L63" s="1"/>
      <c r="M63" s="1"/>
      <c r="N63" s="1"/>
      <c r="O63" s="2"/>
    </row>
    <row r="64" spans="1:15" ht="15">
      <c r="A64" s="5"/>
      <c r="B64" s="8" t="s">
        <v>12</v>
      </c>
      <c r="C64" s="9"/>
      <c r="D64" s="24" t="e">
        <f>((D65/D56)*(D55*670))/20</f>
        <v>#DIV/0!</v>
      </c>
      <c r="E64" s="6" t="s">
        <v>18</v>
      </c>
      <c r="F64" s="7"/>
      <c r="G64" s="1"/>
      <c r="H64" s="1"/>
      <c r="I64" s="1"/>
      <c r="J64" s="1"/>
      <c r="K64" s="1"/>
      <c r="L64" s="1"/>
      <c r="M64" s="1"/>
      <c r="N64" s="1"/>
      <c r="O64" s="2"/>
    </row>
    <row r="65" spans="1:15" ht="15">
      <c r="A65" s="5"/>
      <c r="B65" s="8" t="s">
        <v>13</v>
      </c>
      <c r="C65" s="9"/>
      <c r="D65" s="24">
        <f>D57*D58*((2*D59)+D60)*(1.07/((D59+1.5)*(D60+1.5)/10000))*D61/1000000*1.05</f>
        <v>0</v>
      </c>
      <c r="E65" s="6" t="s">
        <v>17</v>
      </c>
      <c r="F65" s="7"/>
      <c r="G65" s="1"/>
      <c r="H65" s="1"/>
      <c r="I65" s="1"/>
      <c r="J65" s="1"/>
      <c r="K65" s="1"/>
      <c r="L65" s="1"/>
      <c r="M65" s="1"/>
      <c r="N65" s="1"/>
      <c r="O65" s="2"/>
    </row>
    <row r="66" spans="1:15" ht="15.75" thickBot="1">
      <c r="A66" s="5"/>
      <c r="B66" s="12" t="s">
        <v>14</v>
      </c>
      <c r="C66" s="13"/>
      <c r="D66" s="26">
        <f>1.07/((D59+1.5)*(D60+1.5)/10000)*D61</f>
        <v>0</v>
      </c>
      <c r="E66" s="14" t="s">
        <v>20</v>
      </c>
      <c r="F66" s="15"/>
      <c r="G66" s="1"/>
      <c r="H66" s="1"/>
      <c r="I66" s="1"/>
      <c r="J66" s="1"/>
      <c r="K66" s="1"/>
      <c r="L66" s="1"/>
      <c r="M66" s="1"/>
      <c r="N66" s="1"/>
      <c r="O66" s="2"/>
    </row>
    <row r="67" spans="1:15" ht="1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ht="1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ht="15.75" thickBo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ht="15.75">
      <c r="A70" s="5"/>
      <c r="B70" s="94" t="s">
        <v>25</v>
      </c>
      <c r="C70" s="95"/>
      <c r="D70" s="95"/>
      <c r="E70" s="95"/>
      <c r="F70" s="96"/>
      <c r="G70" s="1"/>
      <c r="H70" s="1"/>
      <c r="I70" s="1"/>
      <c r="J70" s="1"/>
      <c r="K70" s="1"/>
      <c r="L70" s="1"/>
      <c r="M70" s="1"/>
      <c r="N70" s="1"/>
      <c r="O70" s="2"/>
    </row>
    <row r="71" spans="1:15" ht="15.75">
      <c r="A71" s="5"/>
      <c r="B71" s="39"/>
      <c r="C71" s="40"/>
      <c r="D71" s="40"/>
      <c r="E71" s="40"/>
      <c r="F71" s="41"/>
      <c r="G71" s="1"/>
      <c r="H71" s="1"/>
      <c r="I71" s="1"/>
      <c r="J71" s="1"/>
      <c r="K71" s="1"/>
      <c r="L71" s="1"/>
      <c r="M71" s="1"/>
      <c r="N71" s="1"/>
      <c r="O71" s="2"/>
    </row>
    <row r="72" spans="1:15" ht="15.75">
      <c r="A72" s="5"/>
      <c r="B72" s="48" t="s">
        <v>73</v>
      </c>
      <c r="C72" s="40"/>
      <c r="D72" s="40"/>
      <c r="E72" s="40"/>
      <c r="F72" s="41"/>
      <c r="G72" s="1"/>
      <c r="H72" s="1"/>
      <c r="I72" s="1"/>
      <c r="J72" s="1"/>
      <c r="K72" s="1"/>
      <c r="L72" s="1"/>
      <c r="M72" s="1"/>
      <c r="N72" s="1"/>
      <c r="O72" s="2"/>
    </row>
    <row r="73" spans="1:15" ht="15.75">
      <c r="A73" s="5"/>
      <c r="B73" s="47" t="s">
        <v>74</v>
      </c>
      <c r="C73" s="40"/>
      <c r="D73" s="40"/>
      <c r="E73" s="40"/>
      <c r="F73" s="41"/>
      <c r="G73" s="1"/>
      <c r="H73" s="1"/>
      <c r="I73" s="1"/>
      <c r="J73" s="1"/>
      <c r="K73" s="1"/>
      <c r="L73" s="1"/>
      <c r="M73" s="1"/>
      <c r="N73" s="1"/>
      <c r="O73" s="2"/>
    </row>
    <row r="74" spans="1:15" ht="15.75" thickBot="1">
      <c r="A74" s="5"/>
      <c r="B74" s="47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2"/>
    </row>
    <row r="75" spans="1:15" ht="15">
      <c r="A75" s="5"/>
      <c r="B75" s="16" t="s">
        <v>21</v>
      </c>
      <c r="C75" s="27"/>
      <c r="D75" s="60">
        <v>0</v>
      </c>
      <c r="E75" s="17"/>
      <c r="F75" s="18"/>
      <c r="G75" s="1"/>
      <c r="H75" s="1"/>
      <c r="I75" s="1"/>
      <c r="J75" s="1"/>
      <c r="K75" s="1"/>
      <c r="L75" s="1"/>
      <c r="M75" s="1"/>
      <c r="N75" s="1"/>
      <c r="O75" s="2"/>
    </row>
    <row r="76" spans="1:15" ht="15">
      <c r="A76" s="5"/>
      <c r="B76" s="19" t="s">
        <v>22</v>
      </c>
      <c r="C76" s="28"/>
      <c r="D76" s="61">
        <v>0</v>
      </c>
      <c r="E76" s="20"/>
      <c r="F76" s="21"/>
      <c r="G76" s="1"/>
      <c r="H76" s="1"/>
      <c r="I76" s="1"/>
      <c r="J76" s="1"/>
      <c r="K76" s="1"/>
      <c r="L76" s="1"/>
      <c r="M76" s="1"/>
      <c r="N76" s="1"/>
      <c r="O76" s="2"/>
    </row>
    <row r="77" spans="1:15" ht="15">
      <c r="A77" s="5"/>
      <c r="B77" s="19" t="s">
        <v>23</v>
      </c>
      <c r="C77" s="28"/>
      <c r="D77" s="61">
        <v>0</v>
      </c>
      <c r="E77" s="20" t="s">
        <v>15</v>
      </c>
      <c r="F77" s="21"/>
      <c r="G77" s="1"/>
      <c r="H77" s="1"/>
      <c r="I77" s="1"/>
      <c r="J77" s="1"/>
      <c r="K77" s="1"/>
      <c r="L77" s="1"/>
      <c r="M77" s="1"/>
      <c r="N77" s="1"/>
      <c r="O77" s="2"/>
    </row>
    <row r="78" spans="1:15" ht="15">
      <c r="A78" s="5"/>
      <c r="B78" s="19" t="s">
        <v>24</v>
      </c>
      <c r="C78" s="28"/>
      <c r="D78" s="62">
        <v>0</v>
      </c>
      <c r="E78" s="20" t="s">
        <v>16</v>
      </c>
      <c r="F78" s="21"/>
      <c r="G78" s="1"/>
      <c r="H78" s="1"/>
      <c r="I78" s="1"/>
      <c r="J78" s="1"/>
      <c r="K78" s="1"/>
      <c r="L78" s="1"/>
      <c r="M78" s="1"/>
      <c r="N78" s="1"/>
      <c r="O78" s="2"/>
    </row>
    <row r="79" spans="1:15" ht="18.75">
      <c r="A79" s="5"/>
      <c r="B79" s="29" t="s">
        <v>54</v>
      </c>
      <c r="C79" s="6"/>
      <c r="D79" s="6"/>
      <c r="E79" s="6"/>
      <c r="F79" s="7"/>
      <c r="G79" s="1"/>
      <c r="H79" s="1"/>
      <c r="I79" s="1"/>
      <c r="J79" s="1"/>
      <c r="K79" s="1"/>
      <c r="L79" s="1"/>
      <c r="M79" s="1"/>
      <c r="N79" s="1"/>
      <c r="O79" s="2"/>
    </row>
    <row r="80" spans="1:15" ht="15">
      <c r="A80" s="5"/>
      <c r="B80" s="8" t="s">
        <v>11</v>
      </c>
      <c r="C80" s="9"/>
      <c r="D80" s="24" t="e">
        <f>(D81/D76)*1400/50</f>
        <v>#DIV/0!</v>
      </c>
      <c r="E80" s="6" t="s">
        <v>19</v>
      </c>
      <c r="F80" s="7"/>
      <c r="G80" s="1"/>
      <c r="H80" s="1"/>
      <c r="I80" s="1"/>
      <c r="J80" s="1"/>
      <c r="K80" s="1"/>
      <c r="L80" s="1"/>
      <c r="M80" s="1"/>
      <c r="N80" s="1"/>
      <c r="O80" s="2"/>
    </row>
    <row r="81" spans="1:15" ht="15.75" thickBot="1">
      <c r="A81" s="5"/>
      <c r="B81" s="12" t="s">
        <v>13</v>
      </c>
      <c r="C81" s="13"/>
      <c r="D81" s="25">
        <f>D78*D77*1.05/100</f>
        <v>0</v>
      </c>
      <c r="E81" s="97" t="s">
        <v>17</v>
      </c>
      <c r="F81" s="98"/>
      <c r="G81" s="1"/>
      <c r="H81" s="1"/>
      <c r="I81" s="1"/>
      <c r="J81" s="1"/>
      <c r="K81" s="1"/>
      <c r="L81" s="1"/>
      <c r="M81" s="1"/>
      <c r="N81" s="1"/>
      <c r="O81" s="2"/>
    </row>
    <row r="82" spans="1:15" ht="1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</row>
    <row r="83" spans="1:15" ht="1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</row>
    <row r="84" spans="1:15" ht="15.75" thickBo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</row>
    <row r="85" spans="1:15" ht="15.75">
      <c r="A85" s="5"/>
      <c r="B85" s="94" t="s">
        <v>26</v>
      </c>
      <c r="C85" s="95"/>
      <c r="D85" s="95"/>
      <c r="E85" s="95"/>
      <c r="F85" s="96"/>
      <c r="G85" s="1"/>
      <c r="H85" s="1"/>
      <c r="I85" s="1"/>
      <c r="J85" s="1"/>
      <c r="K85" s="1"/>
      <c r="L85" s="1"/>
      <c r="M85" s="1"/>
      <c r="N85" s="1"/>
      <c r="O85" s="2"/>
    </row>
    <row r="86" spans="1:15" ht="15">
      <c r="A86" s="5"/>
      <c r="B86" s="5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2"/>
    </row>
    <row r="87" spans="1:15" ht="15">
      <c r="A87" s="5"/>
      <c r="B87" s="48" t="s">
        <v>78</v>
      </c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2"/>
    </row>
    <row r="88" spans="1:15" ht="15">
      <c r="A88" s="5"/>
      <c r="B88" s="47" t="s">
        <v>79</v>
      </c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2"/>
    </row>
    <row r="89" spans="1:15" ht="15">
      <c r="A89" s="5"/>
      <c r="B89" s="48" t="s">
        <v>80</v>
      </c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2"/>
    </row>
    <row r="90" spans="1:15" ht="15.75" thickBot="1">
      <c r="A90" s="5"/>
      <c r="B90" s="48" t="s">
        <v>81</v>
      </c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2"/>
    </row>
    <row r="91" spans="1:15" ht="15">
      <c r="A91" s="5"/>
      <c r="B91" s="87" t="s">
        <v>21</v>
      </c>
      <c r="C91" s="92"/>
      <c r="D91" s="60">
        <v>0</v>
      </c>
      <c r="E91" s="17"/>
      <c r="F91" s="18"/>
      <c r="G91" s="1"/>
      <c r="H91" s="1"/>
      <c r="I91" s="1"/>
      <c r="J91" s="1"/>
      <c r="K91" s="1"/>
      <c r="L91" s="1"/>
      <c r="M91" s="1"/>
      <c r="N91" s="1"/>
      <c r="O91" s="2"/>
    </row>
    <row r="92" spans="1:15" ht="15">
      <c r="A92" s="5"/>
      <c r="B92" s="82" t="s">
        <v>29</v>
      </c>
      <c r="C92" s="93"/>
      <c r="D92" s="61">
        <v>0</v>
      </c>
      <c r="E92" s="20"/>
      <c r="F92" s="21"/>
      <c r="G92" s="1"/>
      <c r="H92" s="1"/>
      <c r="I92" s="1"/>
      <c r="J92" s="1"/>
      <c r="K92" s="1"/>
      <c r="L92" s="1"/>
      <c r="M92" s="1"/>
      <c r="N92" s="1"/>
      <c r="O92" s="2"/>
    </row>
    <row r="93" spans="1:15" ht="15">
      <c r="A93" s="5"/>
      <c r="B93" s="82" t="s">
        <v>22</v>
      </c>
      <c r="C93" s="93"/>
      <c r="D93" s="61">
        <v>0</v>
      </c>
      <c r="E93" s="20"/>
      <c r="F93" s="21"/>
      <c r="G93" s="1"/>
      <c r="H93" s="1"/>
      <c r="I93" s="1"/>
      <c r="J93" s="1"/>
      <c r="K93" s="1"/>
      <c r="L93" s="1"/>
      <c r="M93" s="1"/>
      <c r="N93" s="1"/>
      <c r="O93" s="2"/>
    </row>
    <row r="94" spans="1:15" ht="15">
      <c r="A94" s="5"/>
      <c r="B94" s="82" t="s">
        <v>28</v>
      </c>
      <c r="C94" s="93"/>
      <c r="D94" s="61">
        <v>0</v>
      </c>
      <c r="E94" s="20" t="s">
        <v>15</v>
      </c>
      <c r="F94" s="21"/>
      <c r="G94" s="1"/>
      <c r="H94" s="1"/>
      <c r="I94" s="1"/>
      <c r="J94" s="1"/>
      <c r="K94" s="1"/>
      <c r="L94" s="1"/>
      <c r="M94" s="1"/>
      <c r="N94" s="1"/>
      <c r="O94" s="2"/>
    </row>
    <row r="95" spans="1:15" ht="15">
      <c r="A95" s="5"/>
      <c r="B95" s="82" t="s">
        <v>27</v>
      </c>
      <c r="C95" s="93"/>
      <c r="D95" s="62">
        <v>0</v>
      </c>
      <c r="E95" s="20" t="s">
        <v>16</v>
      </c>
      <c r="F95" s="21"/>
      <c r="G95" s="1"/>
      <c r="H95" s="1"/>
      <c r="I95" s="1"/>
      <c r="J95" s="1"/>
      <c r="K95" s="1"/>
      <c r="L95" s="1"/>
      <c r="M95" s="1"/>
      <c r="N95" s="1"/>
      <c r="O95" s="2"/>
    </row>
    <row r="96" spans="1:15" ht="18.75">
      <c r="A96" s="5"/>
      <c r="B96" s="29" t="s">
        <v>54</v>
      </c>
      <c r="C96" s="6"/>
      <c r="D96" s="6"/>
      <c r="E96" s="6"/>
      <c r="F96" s="7"/>
      <c r="G96" s="1"/>
      <c r="H96" s="1"/>
      <c r="I96" s="1"/>
      <c r="J96" s="1"/>
      <c r="K96" s="1"/>
      <c r="L96" s="1"/>
      <c r="M96" s="1"/>
      <c r="N96" s="1"/>
      <c r="O96" s="2"/>
    </row>
    <row r="97" spans="1:15" ht="15">
      <c r="A97" s="5"/>
      <c r="B97" s="8" t="s">
        <v>11</v>
      </c>
      <c r="C97" s="9"/>
      <c r="D97" s="24" t="e">
        <f>(D99/D93)*1400/50</f>
        <v>#DIV/0!</v>
      </c>
      <c r="E97" s="6" t="s">
        <v>19</v>
      </c>
      <c r="F97" s="7"/>
      <c r="G97" s="1"/>
      <c r="H97" s="1"/>
      <c r="I97" s="1"/>
      <c r="J97" s="1"/>
      <c r="K97" s="1"/>
      <c r="L97" s="1"/>
      <c r="M97" s="1"/>
      <c r="N97" s="1"/>
      <c r="O97" s="2"/>
    </row>
    <row r="98" spans="1:15" ht="15">
      <c r="A98" s="5"/>
      <c r="B98" s="8" t="s">
        <v>12</v>
      </c>
      <c r="C98" s="9"/>
      <c r="D98" s="24" t="e">
        <f>((D99/D93)*(D92*670))/20</f>
        <v>#DIV/0!</v>
      </c>
      <c r="E98" s="6" t="s">
        <v>30</v>
      </c>
      <c r="F98" s="7"/>
      <c r="G98" s="1"/>
      <c r="H98" s="1"/>
      <c r="I98" s="1"/>
      <c r="J98" s="1"/>
      <c r="K98" s="1"/>
      <c r="L98" s="1"/>
      <c r="M98" s="1"/>
      <c r="N98" s="1"/>
      <c r="O98" s="2"/>
    </row>
    <row r="99" spans="1:15" ht="15.75" thickBot="1">
      <c r="A99" s="5"/>
      <c r="B99" s="12" t="s">
        <v>13</v>
      </c>
      <c r="C99" s="13"/>
      <c r="D99" s="25">
        <f>D95*D94*1.05/100</f>
        <v>0</v>
      </c>
      <c r="E99" s="14" t="s">
        <v>17</v>
      </c>
      <c r="F99" s="15"/>
      <c r="G99" s="1"/>
      <c r="H99" s="1"/>
      <c r="I99" s="1"/>
      <c r="J99" s="1"/>
      <c r="K99" s="1"/>
      <c r="L99" s="1"/>
      <c r="M99" s="1"/>
      <c r="N99" s="1"/>
      <c r="O99" s="2"/>
    </row>
    <row r="100" spans="1:15" ht="1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</row>
    <row r="101" spans="1:15" ht="1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</row>
    <row r="102" spans="1:15" ht="15.75" thickBo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</row>
    <row r="103" spans="1:15" ht="15.75">
      <c r="A103" s="5"/>
      <c r="B103" s="94" t="s">
        <v>31</v>
      </c>
      <c r="C103" s="95"/>
      <c r="D103" s="95"/>
      <c r="E103" s="95"/>
      <c r="F103" s="96"/>
      <c r="G103" s="1"/>
      <c r="H103" s="1"/>
      <c r="I103" s="1"/>
      <c r="J103" s="1"/>
      <c r="K103" s="1"/>
      <c r="L103" s="1"/>
      <c r="M103" s="1"/>
      <c r="N103" s="1"/>
      <c r="O103" s="2"/>
    </row>
    <row r="104" spans="1:15" ht="15">
      <c r="A104" s="5"/>
      <c r="B104" s="5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2"/>
    </row>
    <row r="105" spans="1:15" ht="15">
      <c r="A105" s="5"/>
      <c r="B105" s="48" t="s">
        <v>76</v>
      </c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2"/>
    </row>
    <row r="106" spans="1:15" ht="15">
      <c r="A106" s="5"/>
      <c r="B106" s="48" t="s">
        <v>77</v>
      </c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2"/>
    </row>
    <row r="107" spans="1:15" ht="15">
      <c r="A107" s="5"/>
      <c r="B107" s="48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2"/>
    </row>
    <row r="108" spans="1:15" ht="15.75" thickBot="1">
      <c r="A108" s="5"/>
      <c r="B108" s="48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2"/>
    </row>
    <row r="109" spans="1:15" ht="15">
      <c r="A109" s="5"/>
      <c r="B109" s="16" t="s">
        <v>21</v>
      </c>
      <c r="C109" s="27"/>
      <c r="D109" s="60">
        <v>0</v>
      </c>
      <c r="E109" s="17"/>
      <c r="F109" s="18"/>
      <c r="G109" s="1"/>
      <c r="H109" s="1"/>
      <c r="I109" s="1"/>
      <c r="J109" s="1"/>
      <c r="K109" s="1"/>
      <c r="L109" s="1"/>
      <c r="M109" s="1"/>
      <c r="N109" s="1"/>
      <c r="O109" s="2"/>
    </row>
    <row r="110" spans="1:15" ht="15">
      <c r="A110" s="5"/>
      <c r="B110" s="19" t="s">
        <v>22</v>
      </c>
      <c r="C110" s="28"/>
      <c r="D110" s="61">
        <v>0</v>
      </c>
      <c r="E110" s="20"/>
      <c r="F110" s="21"/>
      <c r="G110" s="1"/>
      <c r="H110" s="1"/>
      <c r="I110" s="1"/>
      <c r="J110" s="1"/>
      <c r="K110" s="1"/>
      <c r="L110" s="1"/>
      <c r="M110" s="1"/>
      <c r="N110" s="1"/>
      <c r="O110" s="2"/>
    </row>
    <row r="111" spans="1:15" ht="15">
      <c r="A111" s="5"/>
      <c r="B111" s="19" t="s">
        <v>32</v>
      </c>
      <c r="C111" s="28"/>
      <c r="D111" s="61">
        <v>0</v>
      </c>
      <c r="E111" s="20" t="s">
        <v>34</v>
      </c>
      <c r="F111" s="21"/>
      <c r="G111" s="1"/>
      <c r="H111" s="1"/>
      <c r="I111" s="1"/>
      <c r="J111" s="1"/>
      <c r="K111" s="1"/>
      <c r="L111" s="1"/>
      <c r="M111" s="1"/>
      <c r="N111" s="1"/>
      <c r="O111" s="2"/>
    </row>
    <row r="112" spans="1:15" ht="15">
      <c r="A112" s="5"/>
      <c r="B112" s="19" t="s">
        <v>33</v>
      </c>
      <c r="C112" s="28"/>
      <c r="D112" s="62">
        <v>0</v>
      </c>
      <c r="E112" s="20" t="s">
        <v>16</v>
      </c>
      <c r="F112" s="21"/>
      <c r="G112" s="1"/>
      <c r="H112" s="1"/>
      <c r="I112" s="1"/>
      <c r="J112" s="1"/>
      <c r="K112" s="1"/>
      <c r="L112" s="1"/>
      <c r="M112" s="1"/>
      <c r="N112" s="1"/>
      <c r="O112" s="2"/>
    </row>
    <row r="113" spans="1:15" ht="18.75">
      <c r="A113" s="5"/>
      <c r="B113" s="29" t="s">
        <v>54</v>
      </c>
      <c r="C113" s="6"/>
      <c r="D113" s="6"/>
      <c r="E113" s="6"/>
      <c r="F113" s="7"/>
      <c r="G113" s="1"/>
      <c r="H113" s="1"/>
      <c r="I113" s="1"/>
      <c r="J113" s="1"/>
      <c r="K113" s="1"/>
      <c r="L113" s="1"/>
      <c r="M113" s="1"/>
      <c r="N113" s="1"/>
      <c r="O113" s="2"/>
    </row>
    <row r="114" spans="1:15" ht="15">
      <c r="A114" s="5"/>
      <c r="B114" s="8" t="s">
        <v>11</v>
      </c>
      <c r="C114" s="9"/>
      <c r="D114" s="24" t="e">
        <f>(D115/D110)*1400/50</f>
        <v>#DIV/0!</v>
      </c>
      <c r="E114" s="6" t="s">
        <v>19</v>
      </c>
      <c r="F114" s="7"/>
      <c r="G114" s="1"/>
      <c r="H114" s="1"/>
      <c r="I114" s="1"/>
      <c r="J114" s="1"/>
      <c r="K114" s="1"/>
      <c r="L114" s="1"/>
      <c r="M114" s="1"/>
      <c r="N114" s="1"/>
      <c r="O114" s="2"/>
    </row>
    <row r="115" spans="1:15" ht="15.75" thickBot="1">
      <c r="A115" s="5"/>
      <c r="B115" s="12" t="s">
        <v>13</v>
      </c>
      <c r="C115" s="13"/>
      <c r="D115" s="25">
        <f>D112*D111*1.05/1000</f>
        <v>0</v>
      </c>
      <c r="E115" s="14" t="s">
        <v>17</v>
      </c>
      <c r="F115" s="15"/>
      <c r="G115" s="1"/>
      <c r="H115" s="1"/>
      <c r="I115" s="1"/>
      <c r="J115" s="1"/>
      <c r="K115" s="1"/>
      <c r="L115" s="1"/>
      <c r="M115" s="1"/>
      <c r="N115" s="1"/>
      <c r="O115" s="2"/>
    </row>
    <row r="116" spans="1:15" ht="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</row>
    <row r="117" spans="1:15" ht="1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</row>
    <row r="118" spans="1:15" ht="15.75" thickBo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</row>
    <row r="119" spans="1:15" ht="15.75">
      <c r="A119" s="5"/>
      <c r="B119" s="94" t="s">
        <v>39</v>
      </c>
      <c r="C119" s="95"/>
      <c r="D119" s="95"/>
      <c r="E119" s="95"/>
      <c r="F119" s="96"/>
      <c r="G119" s="1"/>
      <c r="H119" s="1"/>
      <c r="I119" s="1"/>
      <c r="J119" s="1"/>
      <c r="K119" s="1"/>
      <c r="L119" s="1"/>
      <c r="M119" s="1"/>
      <c r="N119" s="1"/>
      <c r="O119" s="2"/>
    </row>
    <row r="120" spans="1:15" ht="15">
      <c r="A120" s="5"/>
      <c r="B120" s="5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2"/>
    </row>
    <row r="121" spans="1:15" ht="15">
      <c r="A121" s="5"/>
      <c r="B121" s="48" t="s">
        <v>82</v>
      </c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2"/>
    </row>
    <row r="122" spans="1:15" ht="15.75" thickBot="1">
      <c r="A122" s="5"/>
      <c r="B122" s="48" t="s">
        <v>83</v>
      </c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2"/>
    </row>
    <row r="123" spans="1:15" ht="15">
      <c r="A123" s="5"/>
      <c r="B123" s="16" t="s">
        <v>21</v>
      </c>
      <c r="C123" s="27"/>
      <c r="D123" s="60">
        <v>0</v>
      </c>
      <c r="E123" s="17"/>
      <c r="F123" s="18"/>
      <c r="G123" s="1"/>
      <c r="H123" s="1"/>
      <c r="I123" s="1"/>
      <c r="J123" s="1"/>
      <c r="K123" s="1"/>
      <c r="L123" s="1"/>
      <c r="M123" s="1"/>
      <c r="N123" s="1"/>
      <c r="O123" s="2"/>
    </row>
    <row r="124" spans="1:15" ht="15">
      <c r="A124" s="5"/>
      <c r="B124" s="19" t="s">
        <v>22</v>
      </c>
      <c r="C124" s="28"/>
      <c r="D124" s="61">
        <v>0</v>
      </c>
      <c r="E124" s="20"/>
      <c r="F124" s="21"/>
      <c r="G124" s="1"/>
      <c r="H124" s="1"/>
      <c r="I124" s="1"/>
      <c r="J124" s="1"/>
      <c r="K124" s="1"/>
      <c r="L124" s="1"/>
      <c r="M124" s="1"/>
      <c r="N124" s="1"/>
      <c r="O124" s="2"/>
    </row>
    <row r="125" spans="1:15" ht="15">
      <c r="A125" s="5"/>
      <c r="B125" s="19" t="s">
        <v>35</v>
      </c>
      <c r="C125" s="28"/>
      <c r="D125" s="61">
        <v>0</v>
      </c>
      <c r="E125" s="20"/>
      <c r="F125" s="21"/>
      <c r="G125" s="1"/>
      <c r="H125" s="1"/>
      <c r="I125" s="1"/>
      <c r="J125" s="1"/>
      <c r="K125" s="1"/>
      <c r="L125" s="1"/>
      <c r="M125" s="1"/>
      <c r="N125" s="1"/>
      <c r="O125" s="2"/>
    </row>
    <row r="126" spans="1:15" ht="15">
      <c r="A126" s="5"/>
      <c r="B126" s="19" t="s">
        <v>36</v>
      </c>
      <c r="C126" s="28"/>
      <c r="D126" s="61">
        <v>0</v>
      </c>
      <c r="E126" s="20" t="s">
        <v>15</v>
      </c>
      <c r="F126" s="21"/>
      <c r="G126" s="1"/>
      <c r="H126" s="1"/>
      <c r="I126" s="1"/>
      <c r="J126" s="1"/>
      <c r="K126" s="1"/>
      <c r="L126" s="1"/>
      <c r="M126" s="1"/>
      <c r="N126" s="1"/>
      <c r="O126" s="2"/>
    </row>
    <row r="127" spans="1:15" ht="15">
      <c r="A127" s="5"/>
      <c r="B127" s="19" t="s">
        <v>37</v>
      </c>
      <c r="C127" s="28"/>
      <c r="D127" s="62">
        <v>0</v>
      </c>
      <c r="E127" s="20" t="s">
        <v>16</v>
      </c>
      <c r="F127" s="21"/>
      <c r="G127" s="1"/>
      <c r="H127" s="1"/>
      <c r="I127" s="1"/>
      <c r="J127" s="1"/>
      <c r="K127" s="1"/>
      <c r="L127" s="1"/>
      <c r="M127" s="1"/>
      <c r="N127" s="1"/>
      <c r="O127" s="2"/>
    </row>
    <row r="128" spans="1:15" ht="18.75">
      <c r="A128" s="5"/>
      <c r="B128" s="29" t="s">
        <v>54</v>
      </c>
      <c r="C128" s="6"/>
      <c r="D128" s="6"/>
      <c r="E128" s="6"/>
      <c r="F128" s="7"/>
      <c r="G128" s="1"/>
      <c r="H128" s="1"/>
      <c r="I128" s="1"/>
      <c r="J128" s="1"/>
      <c r="K128" s="1"/>
      <c r="L128" s="1"/>
      <c r="M128" s="1"/>
      <c r="N128" s="1"/>
      <c r="O128" s="2"/>
    </row>
    <row r="129" spans="1:15" ht="15">
      <c r="A129" s="5"/>
      <c r="B129" s="8" t="s">
        <v>11</v>
      </c>
      <c r="C129" s="9"/>
      <c r="D129" s="35" t="e">
        <f>(D131/D125)*1400/50</f>
        <v>#DIV/0!</v>
      </c>
      <c r="E129" s="6" t="s">
        <v>19</v>
      </c>
      <c r="F129" s="7"/>
      <c r="G129" s="1"/>
      <c r="H129" s="1"/>
      <c r="I129" s="1"/>
      <c r="J129" s="1"/>
      <c r="K129" s="1"/>
      <c r="L129" s="1"/>
      <c r="M129" s="1"/>
      <c r="N129" s="1"/>
      <c r="O129" s="2"/>
    </row>
    <row r="130" spans="1:15" ht="15">
      <c r="A130" s="5"/>
      <c r="B130" s="8" t="s">
        <v>13</v>
      </c>
      <c r="C130" s="9"/>
      <c r="D130" s="35" t="e">
        <f>(D131/D125)*D124</f>
        <v>#DIV/0!</v>
      </c>
      <c r="E130" s="6" t="s">
        <v>17</v>
      </c>
      <c r="F130" s="7"/>
      <c r="G130" s="1"/>
      <c r="H130" s="1"/>
      <c r="I130" s="1"/>
      <c r="J130" s="1"/>
      <c r="K130" s="1"/>
      <c r="L130" s="1"/>
      <c r="M130" s="1"/>
      <c r="N130" s="1"/>
      <c r="O130" s="2"/>
    </row>
    <row r="131" spans="1:15" ht="15.75" thickBot="1">
      <c r="A131" s="5"/>
      <c r="B131" s="12" t="s">
        <v>38</v>
      </c>
      <c r="C131" s="13"/>
      <c r="D131" s="36">
        <f>D126*D127*1.05/100*0.7</f>
        <v>0</v>
      </c>
      <c r="E131" s="14" t="s">
        <v>17</v>
      </c>
      <c r="F131" s="15"/>
      <c r="G131" s="1"/>
      <c r="H131" s="1"/>
      <c r="I131" s="1"/>
      <c r="J131" s="1"/>
      <c r="K131" s="1"/>
      <c r="L131" s="1"/>
      <c r="M131" s="1"/>
      <c r="N131" s="1"/>
      <c r="O131" s="2"/>
    </row>
    <row r="132" spans="1:15" ht="1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</row>
    <row r="133" spans="1:15" ht="1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</row>
    <row r="134" spans="1:15" ht="15.75" thickBo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</row>
    <row r="135" spans="1:15" ht="15">
      <c r="A135" s="5"/>
      <c r="B135" s="84" t="s">
        <v>40</v>
      </c>
      <c r="C135" s="85"/>
      <c r="D135" s="85"/>
      <c r="E135" s="85"/>
      <c r="F135" s="86"/>
      <c r="G135" s="1"/>
      <c r="H135" s="1"/>
      <c r="I135" s="1"/>
      <c r="J135" s="1"/>
      <c r="K135" s="1"/>
      <c r="L135" s="1"/>
      <c r="M135" s="1"/>
      <c r="N135" s="1"/>
      <c r="O135" s="2"/>
    </row>
    <row r="136" spans="1:15" ht="15">
      <c r="A136" s="5"/>
      <c r="B136" s="99" t="s">
        <v>41</v>
      </c>
      <c r="C136" s="100"/>
      <c r="D136" s="100"/>
      <c r="E136" s="100"/>
      <c r="F136" s="101"/>
      <c r="G136" s="1"/>
      <c r="H136" s="1"/>
      <c r="I136" s="1"/>
      <c r="J136" s="1"/>
      <c r="K136" s="1"/>
      <c r="L136" s="1"/>
      <c r="M136" s="1"/>
      <c r="N136" s="1"/>
      <c r="O136" s="2"/>
    </row>
    <row r="137" spans="1:15" ht="15">
      <c r="A137" s="5"/>
      <c r="B137" s="5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2"/>
    </row>
    <row r="138" spans="1:15" ht="15">
      <c r="A138" s="5"/>
      <c r="B138" s="48" t="s">
        <v>88</v>
      </c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2"/>
    </row>
    <row r="139" spans="1:15" ht="15.75" thickBot="1">
      <c r="A139" s="5"/>
      <c r="B139" s="47" t="s">
        <v>87</v>
      </c>
      <c r="C139" s="1"/>
      <c r="D139" s="1"/>
      <c r="E139" s="1"/>
      <c r="F139" s="2"/>
      <c r="G139" s="1"/>
      <c r="H139" s="1"/>
      <c r="I139" s="59"/>
      <c r="J139" s="1"/>
      <c r="K139" s="1"/>
      <c r="L139" s="1"/>
      <c r="M139" s="1"/>
      <c r="N139" s="1"/>
      <c r="O139" s="2"/>
    </row>
    <row r="140" spans="1:15" ht="15">
      <c r="A140" s="5"/>
      <c r="B140" s="16" t="s">
        <v>21</v>
      </c>
      <c r="C140" s="27"/>
      <c r="D140" s="60">
        <v>0</v>
      </c>
      <c r="E140" s="17"/>
      <c r="F140" s="18"/>
      <c r="G140" s="1"/>
      <c r="H140" s="1"/>
      <c r="I140" s="1"/>
      <c r="J140" s="1"/>
      <c r="K140" s="1"/>
      <c r="L140" s="1"/>
      <c r="M140" s="1"/>
      <c r="N140" s="1"/>
      <c r="O140" s="2"/>
    </row>
    <row r="141" spans="1:15" ht="15">
      <c r="A141" s="5"/>
      <c r="B141" s="19" t="s">
        <v>22</v>
      </c>
      <c r="C141" s="28"/>
      <c r="D141" s="61">
        <v>0</v>
      </c>
      <c r="E141" s="20"/>
      <c r="F141" s="21"/>
      <c r="G141" s="1"/>
      <c r="H141" s="58" t="s">
        <v>104</v>
      </c>
      <c r="I141" s="1"/>
      <c r="J141" s="1"/>
      <c r="K141" s="1"/>
      <c r="L141" s="1"/>
      <c r="M141" s="1"/>
      <c r="N141" s="1"/>
      <c r="O141" s="2"/>
    </row>
    <row r="142" spans="1:15" ht="15">
      <c r="A142" s="5"/>
      <c r="B142" s="19" t="s">
        <v>35</v>
      </c>
      <c r="C142" s="28"/>
      <c r="D142" s="61">
        <v>0</v>
      </c>
      <c r="E142" s="20"/>
      <c r="F142" s="21"/>
      <c r="G142" s="1"/>
      <c r="H142" s="1"/>
      <c r="I142" s="1"/>
      <c r="J142" s="1"/>
      <c r="K142" s="1"/>
      <c r="L142" s="1"/>
      <c r="M142" s="1"/>
      <c r="N142" s="1"/>
      <c r="O142" s="2"/>
    </row>
    <row r="143" spans="1:15" ht="15">
      <c r="A143" s="5"/>
      <c r="B143" s="19" t="s">
        <v>42</v>
      </c>
      <c r="C143" s="28"/>
      <c r="D143" s="61">
        <v>0</v>
      </c>
      <c r="E143" s="20" t="s">
        <v>15</v>
      </c>
      <c r="F143" s="21"/>
      <c r="G143" s="1"/>
      <c r="H143" s="1"/>
      <c r="I143" s="1"/>
      <c r="J143" s="1"/>
      <c r="K143" s="1"/>
      <c r="L143" s="1"/>
      <c r="M143" s="1"/>
      <c r="N143" s="1"/>
      <c r="O143" s="2"/>
    </row>
    <row r="144" spans="1:15" ht="15">
      <c r="A144" s="5"/>
      <c r="B144" s="19" t="s">
        <v>43</v>
      </c>
      <c r="C144" s="28"/>
      <c r="D144" s="61">
        <v>0</v>
      </c>
      <c r="E144" s="20" t="s">
        <v>15</v>
      </c>
      <c r="F144" s="21"/>
      <c r="G144" s="1"/>
      <c r="H144" s="1"/>
      <c r="I144" s="1"/>
      <c r="J144" s="1"/>
      <c r="K144" s="1"/>
      <c r="L144" s="1"/>
      <c r="M144" s="1"/>
      <c r="N144" s="1"/>
      <c r="O144" s="2"/>
    </row>
    <row r="145" spans="1:15" ht="15">
      <c r="A145" s="5"/>
      <c r="B145" s="19" t="s">
        <v>44</v>
      </c>
      <c r="C145" s="28"/>
      <c r="D145" s="61">
        <v>0</v>
      </c>
      <c r="E145" s="20" t="s">
        <v>46</v>
      </c>
      <c r="F145" s="21"/>
      <c r="G145" s="1"/>
      <c r="H145" s="1"/>
      <c r="I145" s="1"/>
      <c r="J145" s="1"/>
      <c r="K145" s="1"/>
      <c r="L145" s="1"/>
      <c r="M145" s="1"/>
      <c r="N145" s="1"/>
      <c r="O145" s="2"/>
    </row>
    <row r="146" spans="1:15" ht="15">
      <c r="A146" s="5"/>
      <c r="B146" s="19" t="s">
        <v>45</v>
      </c>
      <c r="C146" s="28"/>
      <c r="D146" s="62">
        <v>0</v>
      </c>
      <c r="E146" s="20" t="s">
        <v>20</v>
      </c>
      <c r="F146" s="21"/>
      <c r="G146" s="1"/>
      <c r="H146" s="1"/>
      <c r="I146" s="1"/>
      <c r="J146" s="1"/>
      <c r="K146" s="1"/>
      <c r="L146" s="1"/>
      <c r="M146" s="1"/>
      <c r="N146" s="1"/>
      <c r="O146" s="2"/>
    </row>
    <row r="147" spans="1:15" ht="18.75">
      <c r="A147" s="5"/>
      <c r="B147" s="102" t="s">
        <v>54</v>
      </c>
      <c r="C147" s="103"/>
      <c r="D147" s="103"/>
      <c r="E147" s="103"/>
      <c r="F147" s="104"/>
      <c r="G147" s="1"/>
      <c r="H147" s="1"/>
      <c r="I147" s="1"/>
      <c r="J147" s="1"/>
      <c r="K147" s="1"/>
      <c r="L147" s="1"/>
      <c r="M147" s="1"/>
      <c r="N147" s="1"/>
      <c r="O147" s="2"/>
    </row>
    <row r="148" spans="1:15" ht="15">
      <c r="A148" s="5"/>
      <c r="B148" s="8" t="s">
        <v>11</v>
      </c>
      <c r="C148" s="9"/>
      <c r="D148" s="24" t="e">
        <f>(D150/D142)*1400/50</f>
        <v>#DIV/0!</v>
      </c>
      <c r="E148" s="6" t="s">
        <v>19</v>
      </c>
      <c r="F148" s="7"/>
      <c r="G148" s="1"/>
      <c r="H148" s="1"/>
      <c r="I148" s="1"/>
      <c r="J148" s="1"/>
      <c r="K148" s="1"/>
      <c r="L148" s="1"/>
      <c r="M148" s="1"/>
      <c r="N148" s="1"/>
      <c r="O148" s="2"/>
    </row>
    <row r="149" spans="1:15" ht="15">
      <c r="A149" s="5"/>
      <c r="B149" s="8" t="s">
        <v>13</v>
      </c>
      <c r="C149" s="9"/>
      <c r="D149" s="24" t="e">
        <f>(D150/D142)*D141</f>
        <v>#DIV/0!</v>
      </c>
      <c r="E149" s="6" t="s">
        <v>17</v>
      </c>
      <c r="F149" s="7"/>
      <c r="G149" s="1"/>
      <c r="H149" s="1"/>
      <c r="I149" s="1"/>
      <c r="J149" s="1"/>
      <c r="K149" s="1"/>
      <c r="L149" s="1"/>
      <c r="M149" s="1"/>
      <c r="N149" s="1"/>
      <c r="O149" s="2"/>
    </row>
    <row r="150" spans="1:15" ht="15.75" thickBot="1">
      <c r="A150" s="5"/>
      <c r="B150" s="12" t="s">
        <v>38</v>
      </c>
      <c r="C150" s="13"/>
      <c r="D150" s="25">
        <f>D144*D143*D145*(0.7/10000)*D146*1.2</f>
        <v>0</v>
      </c>
      <c r="E150" s="14" t="s">
        <v>17</v>
      </c>
      <c r="F150" s="15"/>
      <c r="G150" s="1"/>
      <c r="H150" s="1"/>
      <c r="I150" s="1"/>
      <c r="J150" s="1"/>
      <c r="K150" s="1"/>
      <c r="L150" s="1"/>
      <c r="M150" s="1"/>
      <c r="N150" s="1"/>
      <c r="O150" s="2"/>
    </row>
    <row r="151" spans="1:15" ht="1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</row>
    <row r="152" spans="1:15" ht="1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</row>
    <row r="153" spans="1:15" ht="15.75" thickBo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</row>
    <row r="154" spans="1:15" ht="15">
      <c r="A154" s="5"/>
      <c r="B154" s="84" t="s">
        <v>84</v>
      </c>
      <c r="C154" s="85"/>
      <c r="D154" s="85"/>
      <c r="E154" s="85"/>
      <c r="F154" s="86"/>
      <c r="G154" s="1"/>
      <c r="H154" s="1"/>
      <c r="I154" s="1"/>
      <c r="J154" s="1"/>
      <c r="K154" s="1"/>
      <c r="L154" s="1"/>
      <c r="M154" s="1"/>
      <c r="N154" s="1"/>
      <c r="O154" s="2"/>
    </row>
    <row r="155" spans="1:15" ht="15">
      <c r="A155" s="5"/>
      <c r="B155" s="99" t="s">
        <v>85</v>
      </c>
      <c r="C155" s="100"/>
      <c r="D155" s="100"/>
      <c r="E155" s="100"/>
      <c r="F155" s="101"/>
      <c r="G155" s="1"/>
      <c r="H155" s="1"/>
      <c r="I155" s="1"/>
      <c r="J155" s="1"/>
      <c r="K155" s="1"/>
      <c r="L155" s="1"/>
      <c r="M155" s="1"/>
      <c r="N155" s="1"/>
      <c r="O155" s="2"/>
    </row>
    <row r="156" spans="1:15" ht="15.75" thickBot="1">
      <c r="A156" s="5"/>
      <c r="B156" s="105" t="s">
        <v>86</v>
      </c>
      <c r="C156" s="106"/>
      <c r="D156" s="106"/>
      <c r="E156" s="106"/>
      <c r="F156" s="107"/>
      <c r="G156" s="1"/>
      <c r="H156" s="1"/>
      <c r="I156" s="1"/>
      <c r="J156" s="1"/>
      <c r="K156" s="1"/>
      <c r="L156" s="1"/>
      <c r="M156" s="1"/>
      <c r="N156" s="1"/>
      <c r="O156" s="2"/>
    </row>
    <row r="157" spans="1:15" ht="15">
      <c r="A157" s="5"/>
      <c r="B157" s="49"/>
      <c r="C157" s="50"/>
      <c r="D157" s="50"/>
      <c r="E157" s="50"/>
      <c r="F157" s="51"/>
      <c r="G157" s="1"/>
      <c r="H157" s="1"/>
      <c r="I157" s="1"/>
      <c r="J157" s="1"/>
      <c r="K157" s="1"/>
      <c r="L157" s="1"/>
      <c r="M157" s="1"/>
      <c r="N157" s="1"/>
      <c r="O157" s="2"/>
    </row>
    <row r="158" spans="1:15" ht="15.75" thickBot="1">
      <c r="A158" s="5"/>
      <c r="B158" s="49"/>
      <c r="C158" s="50"/>
      <c r="D158" s="50"/>
      <c r="E158" s="50"/>
      <c r="F158" s="51"/>
      <c r="G158" s="1"/>
      <c r="H158" s="1"/>
      <c r="I158" s="1"/>
      <c r="J158" s="1"/>
      <c r="K158" s="1"/>
      <c r="L158" s="1"/>
      <c r="M158" s="1"/>
      <c r="N158" s="1"/>
      <c r="O158" s="2"/>
    </row>
    <row r="159" spans="1:15" ht="15">
      <c r="A159" s="5"/>
      <c r="B159" s="87" t="s">
        <v>21</v>
      </c>
      <c r="C159" s="92"/>
      <c r="D159" s="60">
        <v>0</v>
      </c>
      <c r="E159" s="17"/>
      <c r="F159" s="18"/>
      <c r="G159" s="1"/>
      <c r="H159" s="1"/>
      <c r="I159" s="1"/>
      <c r="J159" s="1"/>
      <c r="K159" s="1"/>
      <c r="L159" s="1"/>
      <c r="M159" s="1"/>
      <c r="N159" s="1"/>
      <c r="O159" s="2"/>
    </row>
    <row r="160" spans="1:15" ht="15">
      <c r="A160" s="5"/>
      <c r="B160" s="82" t="s">
        <v>22</v>
      </c>
      <c r="C160" s="93"/>
      <c r="D160" s="61">
        <v>0</v>
      </c>
      <c r="E160" s="20"/>
      <c r="F160" s="21"/>
      <c r="G160" s="1"/>
      <c r="H160" s="1"/>
      <c r="I160" s="1"/>
      <c r="J160" s="1"/>
      <c r="K160" s="1"/>
      <c r="L160" s="1"/>
      <c r="M160" s="1"/>
      <c r="N160" s="1"/>
      <c r="O160" s="2"/>
    </row>
    <row r="161" spans="1:15" ht="15">
      <c r="A161" s="5"/>
      <c r="B161" s="82" t="s">
        <v>35</v>
      </c>
      <c r="C161" s="93"/>
      <c r="D161" s="61">
        <v>0</v>
      </c>
      <c r="E161" s="20"/>
      <c r="F161" s="21"/>
      <c r="G161" s="1"/>
      <c r="H161" s="1"/>
      <c r="I161" s="1"/>
      <c r="J161" s="1"/>
      <c r="K161" s="1"/>
      <c r="L161" s="1"/>
      <c r="M161" s="1"/>
      <c r="N161" s="1"/>
      <c r="O161" s="2"/>
    </row>
    <row r="162" spans="1:15" ht="15">
      <c r="A162" s="5"/>
      <c r="B162" s="82" t="s">
        <v>42</v>
      </c>
      <c r="C162" s="93"/>
      <c r="D162" s="61">
        <v>0</v>
      </c>
      <c r="E162" s="20" t="s">
        <v>15</v>
      </c>
      <c r="F162" s="21"/>
      <c r="G162" s="1"/>
      <c r="H162" s="1"/>
      <c r="I162" s="1"/>
      <c r="J162" s="1"/>
      <c r="K162" s="1"/>
      <c r="L162" s="1"/>
      <c r="M162" s="1"/>
      <c r="N162" s="1"/>
      <c r="O162" s="2"/>
    </row>
    <row r="163" spans="1:15" ht="15">
      <c r="A163" s="5"/>
      <c r="B163" s="82" t="s">
        <v>43</v>
      </c>
      <c r="C163" s="93"/>
      <c r="D163" s="61">
        <v>0</v>
      </c>
      <c r="E163" s="20" t="s">
        <v>15</v>
      </c>
      <c r="F163" s="21"/>
      <c r="G163" s="1"/>
      <c r="H163" s="1"/>
      <c r="I163" s="1"/>
      <c r="J163" s="1"/>
      <c r="K163" s="1"/>
      <c r="L163" s="1"/>
      <c r="M163" s="1"/>
      <c r="N163" s="1"/>
      <c r="O163" s="2"/>
    </row>
    <row r="164" spans="1:15" ht="15">
      <c r="A164" s="5"/>
      <c r="B164" s="82" t="s">
        <v>44</v>
      </c>
      <c r="C164" s="93"/>
      <c r="D164" s="61">
        <v>0</v>
      </c>
      <c r="E164" s="20" t="s">
        <v>46</v>
      </c>
      <c r="F164" s="21"/>
      <c r="G164" s="1"/>
      <c r="H164" s="1"/>
      <c r="I164" s="1"/>
      <c r="J164" s="1"/>
      <c r="K164" s="1"/>
      <c r="L164" s="1"/>
      <c r="M164" s="1"/>
      <c r="N164" s="1"/>
      <c r="O164" s="2"/>
    </row>
    <row r="165" spans="1:15" ht="15">
      <c r="A165" s="5"/>
      <c r="B165" s="82" t="s">
        <v>45</v>
      </c>
      <c r="C165" s="93"/>
      <c r="D165" s="62">
        <v>0</v>
      </c>
      <c r="E165" s="20" t="s">
        <v>20</v>
      </c>
      <c r="F165" s="21"/>
      <c r="G165" s="1"/>
      <c r="H165" s="1"/>
      <c r="I165" s="1"/>
      <c r="J165" s="1"/>
      <c r="K165" s="1"/>
      <c r="L165" s="1"/>
      <c r="M165" s="1"/>
      <c r="N165" s="1"/>
      <c r="O165" s="2"/>
    </row>
    <row r="166" spans="1:15" ht="18.75">
      <c r="A166" s="5"/>
      <c r="B166" s="102" t="s">
        <v>54</v>
      </c>
      <c r="C166" s="103"/>
      <c r="D166" s="103"/>
      <c r="E166" s="103"/>
      <c r="F166" s="104"/>
      <c r="G166" s="1"/>
      <c r="H166" s="1"/>
      <c r="I166" s="1"/>
      <c r="J166" s="1"/>
      <c r="K166" s="1"/>
      <c r="L166" s="1"/>
      <c r="M166" s="1"/>
      <c r="N166" s="1"/>
      <c r="O166" s="2"/>
    </row>
    <row r="167" spans="1:15" ht="15">
      <c r="A167" s="5"/>
      <c r="B167" s="8" t="s">
        <v>11</v>
      </c>
      <c r="C167" s="9"/>
      <c r="D167" s="24" t="e">
        <f>(D169/D161)*1400/50</f>
        <v>#DIV/0!</v>
      </c>
      <c r="E167" s="6" t="s">
        <v>19</v>
      </c>
      <c r="F167" s="7"/>
      <c r="G167" s="1"/>
      <c r="H167" s="1"/>
      <c r="I167" s="1"/>
      <c r="J167" s="1"/>
      <c r="K167" s="1"/>
      <c r="L167" s="1"/>
      <c r="M167" s="1"/>
      <c r="N167" s="1"/>
      <c r="O167" s="2"/>
    </row>
    <row r="168" spans="1:15" ht="15">
      <c r="A168" s="5"/>
      <c r="B168" s="8" t="s">
        <v>13</v>
      </c>
      <c r="C168" s="9"/>
      <c r="D168" s="24" t="e">
        <f>(D169/D161)*D160</f>
        <v>#DIV/0!</v>
      </c>
      <c r="E168" s="6" t="s">
        <v>17</v>
      </c>
      <c r="F168" s="7"/>
      <c r="G168" s="1"/>
      <c r="H168" s="1"/>
      <c r="I168" s="1"/>
      <c r="J168" s="1"/>
      <c r="K168" s="1"/>
      <c r="L168" s="1"/>
      <c r="M168" s="1"/>
      <c r="N168" s="1"/>
      <c r="O168" s="2"/>
    </row>
    <row r="169" spans="1:15" ht="15.75" thickBot="1">
      <c r="A169" s="5"/>
      <c r="B169" s="12" t="s">
        <v>38</v>
      </c>
      <c r="C169" s="13"/>
      <c r="D169" s="25">
        <f>D163*D162*D164*(0.7/10000)*D165</f>
        <v>0</v>
      </c>
      <c r="E169" s="14" t="s">
        <v>17</v>
      </c>
      <c r="F169" s="15"/>
      <c r="G169" s="1"/>
      <c r="H169" s="1"/>
      <c r="I169" s="1"/>
      <c r="J169" s="1"/>
      <c r="K169" s="1"/>
      <c r="L169" s="1"/>
      <c r="M169" s="1"/>
      <c r="N169" s="1"/>
      <c r="O169" s="2"/>
    </row>
    <row r="170" spans="1:15" ht="1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</row>
    <row r="171" spans="1:15" ht="1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</row>
    <row r="172" spans="1:15" ht="15.75" thickBo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</row>
    <row r="173" spans="1:15" ht="15.75">
      <c r="A173" s="5"/>
      <c r="B173" s="94" t="s">
        <v>47</v>
      </c>
      <c r="C173" s="95"/>
      <c r="D173" s="95"/>
      <c r="E173" s="95"/>
      <c r="F173" s="96"/>
      <c r="G173" s="1"/>
      <c r="H173" s="1"/>
      <c r="I173" s="1"/>
      <c r="J173" s="1"/>
      <c r="K173" s="1"/>
      <c r="L173" s="1"/>
      <c r="M173" s="1"/>
      <c r="N173" s="1"/>
      <c r="O173" s="2"/>
    </row>
    <row r="174" spans="1:15" ht="15">
      <c r="A174" s="5"/>
      <c r="B174" s="5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2"/>
    </row>
    <row r="175" spans="1:15" ht="15">
      <c r="A175" s="5"/>
      <c r="B175" s="5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2"/>
    </row>
    <row r="176" spans="1:15" ht="15.75" thickBot="1">
      <c r="A176" s="5"/>
      <c r="B176" s="5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2"/>
    </row>
    <row r="177" spans="1:15" ht="15">
      <c r="A177" s="5"/>
      <c r="B177" s="87" t="s">
        <v>21</v>
      </c>
      <c r="C177" s="92"/>
      <c r="D177" s="60">
        <v>0</v>
      </c>
      <c r="E177" s="17"/>
      <c r="F177" s="18"/>
      <c r="G177" s="1"/>
      <c r="H177" s="1"/>
      <c r="I177" s="1"/>
      <c r="J177" s="1"/>
      <c r="K177" s="1"/>
      <c r="L177" s="1"/>
      <c r="M177" s="1"/>
      <c r="N177" s="1"/>
      <c r="O177" s="2"/>
    </row>
    <row r="178" spans="1:15" ht="15">
      <c r="A178" s="5"/>
      <c r="B178" s="82" t="s">
        <v>22</v>
      </c>
      <c r="C178" s="93"/>
      <c r="D178" s="61">
        <v>0</v>
      </c>
      <c r="E178" s="20"/>
      <c r="F178" s="21"/>
      <c r="G178" s="1"/>
      <c r="H178" s="1"/>
      <c r="I178" s="1"/>
      <c r="J178" s="1"/>
      <c r="K178" s="1"/>
      <c r="L178" s="1"/>
      <c r="M178" s="1"/>
      <c r="N178" s="1"/>
      <c r="O178" s="2"/>
    </row>
    <row r="179" spans="1:15" ht="15">
      <c r="A179" s="5"/>
      <c r="B179" s="82" t="s">
        <v>35</v>
      </c>
      <c r="C179" s="93"/>
      <c r="D179" s="61">
        <v>0</v>
      </c>
      <c r="E179" s="20"/>
      <c r="F179" s="21"/>
      <c r="G179" s="1"/>
      <c r="H179" s="58" t="s">
        <v>104</v>
      </c>
      <c r="I179" s="1"/>
      <c r="J179" s="1"/>
      <c r="K179" s="1"/>
      <c r="L179" s="1"/>
      <c r="M179" s="1"/>
      <c r="N179" s="1"/>
      <c r="O179" s="2"/>
    </row>
    <row r="180" spans="1:15" ht="15">
      <c r="A180" s="5"/>
      <c r="B180" s="82" t="s">
        <v>48</v>
      </c>
      <c r="C180" s="93"/>
      <c r="D180" s="61">
        <v>0</v>
      </c>
      <c r="E180" s="20" t="s">
        <v>15</v>
      </c>
      <c r="F180" s="21"/>
      <c r="G180" s="1"/>
      <c r="H180" s="1"/>
      <c r="I180" s="1"/>
      <c r="J180" s="1"/>
      <c r="K180" s="1"/>
      <c r="L180" s="1"/>
      <c r="M180" s="1"/>
      <c r="N180" s="1"/>
      <c r="O180" s="2"/>
    </row>
    <row r="181" spans="1:15" ht="15">
      <c r="A181" s="5"/>
      <c r="B181" s="82" t="s">
        <v>49</v>
      </c>
      <c r="C181" s="93"/>
      <c r="D181" s="61">
        <v>0</v>
      </c>
      <c r="E181" s="20" t="s">
        <v>15</v>
      </c>
      <c r="F181" s="21"/>
      <c r="G181" s="1"/>
      <c r="H181" s="1"/>
      <c r="I181" s="1"/>
      <c r="J181" s="1"/>
      <c r="K181" s="1"/>
      <c r="L181" s="1"/>
      <c r="M181" s="1"/>
      <c r="N181" s="1"/>
      <c r="O181" s="2"/>
    </row>
    <row r="182" spans="1:15" ht="15">
      <c r="A182" s="5"/>
      <c r="B182" s="82" t="s">
        <v>50</v>
      </c>
      <c r="C182" s="93"/>
      <c r="D182" s="62">
        <v>0</v>
      </c>
      <c r="E182" s="20" t="s">
        <v>46</v>
      </c>
      <c r="F182" s="21"/>
      <c r="G182" s="1"/>
      <c r="H182" s="1"/>
      <c r="I182" s="1"/>
      <c r="J182" s="1"/>
      <c r="K182" s="1"/>
      <c r="L182" s="1"/>
      <c r="M182" s="1"/>
      <c r="N182" s="1"/>
      <c r="O182" s="2"/>
    </row>
    <row r="183" spans="1:15" ht="18.75">
      <c r="A183" s="5"/>
      <c r="B183" s="102" t="s">
        <v>54</v>
      </c>
      <c r="C183" s="103"/>
      <c r="D183" s="103"/>
      <c r="E183" s="103"/>
      <c r="F183" s="104"/>
      <c r="G183" s="1"/>
      <c r="H183" s="1"/>
      <c r="I183" s="1"/>
      <c r="J183" s="1"/>
      <c r="K183" s="1"/>
      <c r="L183" s="1"/>
      <c r="M183" s="1"/>
      <c r="N183" s="1"/>
      <c r="O183" s="2"/>
    </row>
    <row r="184" spans="1:15" ht="15">
      <c r="A184" s="5"/>
      <c r="B184" s="8" t="s">
        <v>11</v>
      </c>
      <c r="C184" s="9"/>
      <c r="D184" s="24" t="e">
        <f>(D186/D179)*1400/50</f>
        <v>#DIV/0!</v>
      </c>
      <c r="E184" s="6" t="s">
        <v>19</v>
      </c>
      <c r="F184" s="7"/>
      <c r="G184" s="1"/>
      <c r="H184" s="1"/>
      <c r="I184" s="1"/>
      <c r="J184" s="1"/>
      <c r="K184" s="1"/>
      <c r="L184" s="1"/>
      <c r="M184" s="1"/>
      <c r="N184" s="1"/>
      <c r="O184" s="2"/>
    </row>
    <row r="185" spans="1:15" ht="15">
      <c r="A185" s="5"/>
      <c r="B185" s="8" t="s">
        <v>13</v>
      </c>
      <c r="C185" s="9"/>
      <c r="D185" s="24" t="e">
        <f>(D186/D179)*D178</f>
        <v>#DIV/0!</v>
      </c>
      <c r="E185" s="6" t="s">
        <v>17</v>
      </c>
      <c r="F185" s="7"/>
      <c r="G185" s="1"/>
      <c r="H185" s="1"/>
      <c r="I185" s="1"/>
      <c r="J185" s="1"/>
      <c r="K185" s="1"/>
      <c r="L185" s="1"/>
      <c r="M185" s="1"/>
      <c r="N185" s="1"/>
      <c r="O185" s="2"/>
    </row>
    <row r="186" spans="1:15" ht="15.75" thickBot="1">
      <c r="A186" s="5"/>
      <c r="B186" s="12" t="s">
        <v>38</v>
      </c>
      <c r="C186" s="13"/>
      <c r="D186" s="25">
        <f>D182*D180*D181*0.7/10000</f>
        <v>0</v>
      </c>
      <c r="E186" s="14" t="s">
        <v>17</v>
      </c>
      <c r="F186" s="15"/>
      <c r="G186" s="1"/>
      <c r="H186" s="1"/>
      <c r="I186" s="1"/>
      <c r="J186" s="1"/>
      <c r="K186" s="1"/>
      <c r="L186" s="1"/>
      <c r="M186" s="1"/>
      <c r="N186" s="1"/>
      <c r="O186" s="2"/>
    </row>
    <row r="187" spans="1:15" ht="1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</row>
    <row r="188" spans="1:15" ht="1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</row>
    <row r="189" spans="1:15" ht="15.75" thickBo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</row>
    <row r="190" spans="1:15" ht="15">
      <c r="A190" s="5"/>
      <c r="B190" s="84" t="s">
        <v>51</v>
      </c>
      <c r="C190" s="85"/>
      <c r="D190" s="85"/>
      <c r="E190" s="85"/>
      <c r="F190" s="86"/>
      <c r="G190" s="1"/>
      <c r="H190" s="1"/>
      <c r="I190" s="1"/>
      <c r="J190" s="1"/>
      <c r="K190" s="1"/>
      <c r="L190" s="1"/>
      <c r="M190" s="1"/>
      <c r="N190" s="1"/>
      <c r="O190" s="2"/>
    </row>
    <row r="191" spans="1:15" ht="15">
      <c r="A191" s="5"/>
      <c r="B191" s="5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2"/>
    </row>
    <row r="192" spans="1:15" ht="15">
      <c r="A192" s="5"/>
      <c r="B192" s="48" t="s">
        <v>89</v>
      </c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2"/>
    </row>
    <row r="193" spans="1:15" ht="15.75" thickBot="1">
      <c r="A193" s="5"/>
      <c r="B193" s="48" t="s">
        <v>90</v>
      </c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2"/>
    </row>
    <row r="194" spans="1:15" ht="15">
      <c r="A194" s="5"/>
      <c r="B194" s="16" t="s">
        <v>21</v>
      </c>
      <c r="C194" s="27"/>
      <c r="D194" s="60">
        <v>0</v>
      </c>
      <c r="E194" s="17"/>
      <c r="F194" s="18"/>
      <c r="G194" s="1"/>
      <c r="H194" s="1"/>
      <c r="I194" s="1"/>
      <c r="J194" s="1"/>
      <c r="K194" s="1"/>
      <c r="L194" s="1"/>
      <c r="M194" s="1"/>
      <c r="N194" s="1"/>
      <c r="O194" s="2"/>
    </row>
    <row r="195" spans="1:15" ht="15">
      <c r="A195" s="5"/>
      <c r="B195" s="19" t="s">
        <v>22</v>
      </c>
      <c r="C195" s="28"/>
      <c r="D195" s="61">
        <v>0</v>
      </c>
      <c r="E195" s="20"/>
      <c r="F195" s="21"/>
      <c r="G195" s="1"/>
      <c r="H195" s="1"/>
      <c r="I195" s="1"/>
      <c r="J195" s="1"/>
      <c r="K195" s="1"/>
      <c r="L195" s="1"/>
      <c r="M195" s="1"/>
      <c r="N195" s="1"/>
      <c r="O195" s="2"/>
    </row>
    <row r="196" spans="1:15" ht="15">
      <c r="A196" s="5"/>
      <c r="B196" s="19" t="s">
        <v>35</v>
      </c>
      <c r="C196" s="28"/>
      <c r="D196" s="61">
        <v>0</v>
      </c>
      <c r="E196" s="20"/>
      <c r="F196" s="21"/>
      <c r="G196" s="1"/>
      <c r="H196" s="1"/>
      <c r="I196" s="1"/>
      <c r="J196" s="1"/>
      <c r="K196" s="1"/>
      <c r="L196" s="1"/>
      <c r="M196" s="1"/>
      <c r="N196" s="1"/>
      <c r="O196" s="2"/>
    </row>
    <row r="197" spans="1:15" ht="15">
      <c r="A197" s="5"/>
      <c r="B197" s="19" t="s">
        <v>52</v>
      </c>
      <c r="C197" s="28"/>
      <c r="D197" s="61">
        <v>0</v>
      </c>
      <c r="E197" s="20" t="s">
        <v>15</v>
      </c>
      <c r="F197" s="21"/>
      <c r="G197" s="1"/>
      <c r="H197" s="1"/>
      <c r="I197" s="1"/>
      <c r="J197" s="1"/>
      <c r="K197" s="1"/>
      <c r="L197" s="1"/>
      <c r="M197" s="1"/>
      <c r="N197" s="1"/>
      <c r="O197" s="2"/>
    </row>
    <row r="198" spans="1:15" ht="15">
      <c r="A198" s="5"/>
      <c r="B198" s="19" t="s">
        <v>53</v>
      </c>
      <c r="C198" s="28"/>
      <c r="D198" s="62">
        <v>0</v>
      </c>
      <c r="E198" s="20" t="s">
        <v>16</v>
      </c>
      <c r="F198" s="21"/>
      <c r="G198" s="1"/>
      <c r="H198" s="1"/>
      <c r="I198" s="1"/>
      <c r="J198" s="1"/>
      <c r="K198" s="1"/>
      <c r="L198" s="1"/>
      <c r="M198" s="1"/>
      <c r="N198" s="1"/>
      <c r="O198" s="2"/>
    </row>
    <row r="199" spans="1:15" ht="18.75">
      <c r="A199" s="5"/>
      <c r="B199" s="102" t="s">
        <v>54</v>
      </c>
      <c r="C199" s="103"/>
      <c r="D199" s="103"/>
      <c r="E199" s="103"/>
      <c r="F199" s="104"/>
      <c r="G199" s="1"/>
      <c r="H199" s="1"/>
      <c r="I199" s="1"/>
      <c r="J199" s="1"/>
      <c r="K199" s="1"/>
      <c r="L199" s="1"/>
      <c r="M199" s="1"/>
      <c r="N199" s="1"/>
      <c r="O199" s="2"/>
    </row>
    <row r="200" spans="1:15" ht="15">
      <c r="A200" s="5"/>
      <c r="B200" s="8" t="s">
        <v>11</v>
      </c>
      <c r="C200" s="9"/>
      <c r="D200" s="24" t="e">
        <f>(D202/D196)*1400/50</f>
        <v>#DIV/0!</v>
      </c>
      <c r="E200" s="6" t="s">
        <v>19</v>
      </c>
      <c r="F200" s="7"/>
      <c r="G200" s="1"/>
      <c r="H200" s="1"/>
      <c r="I200" s="1"/>
      <c r="J200" s="1"/>
      <c r="K200" s="1"/>
      <c r="L200" s="1"/>
      <c r="M200" s="1"/>
      <c r="N200" s="1"/>
      <c r="O200" s="2"/>
    </row>
    <row r="201" spans="1:15" ht="15">
      <c r="A201" s="5"/>
      <c r="B201" s="8" t="s">
        <v>13</v>
      </c>
      <c r="C201" s="9"/>
      <c r="D201" s="24" t="e">
        <f>(D202/D196)*D195</f>
        <v>#DIV/0!</v>
      </c>
      <c r="E201" s="6" t="s">
        <v>17</v>
      </c>
      <c r="F201" s="7"/>
      <c r="G201" s="1"/>
      <c r="H201" s="1"/>
      <c r="I201" s="1"/>
      <c r="J201" s="1"/>
      <c r="K201" s="1"/>
      <c r="L201" s="1"/>
      <c r="M201" s="1"/>
      <c r="N201" s="1"/>
      <c r="O201" s="2"/>
    </row>
    <row r="202" spans="1:15" ht="15.75" thickBot="1">
      <c r="A202" s="5"/>
      <c r="B202" s="12" t="s">
        <v>38</v>
      </c>
      <c r="C202" s="13"/>
      <c r="D202" s="25">
        <f>D197*D198*1.05/100*0.7</f>
        <v>0</v>
      </c>
      <c r="E202" s="14" t="s">
        <v>17</v>
      </c>
      <c r="F202" s="15"/>
      <c r="G202" s="1"/>
      <c r="H202" s="1"/>
      <c r="I202" s="1"/>
      <c r="J202" s="1"/>
      <c r="K202" s="1"/>
      <c r="L202" s="1"/>
      <c r="M202" s="1"/>
      <c r="N202" s="1"/>
      <c r="O202" s="2"/>
    </row>
    <row r="203" spans="1:15" ht="1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</row>
    <row r="204" spans="1:15" ht="1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</row>
    <row r="205" spans="1:15" ht="15.75" thickBo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</row>
    <row r="206" spans="1:15" ht="15">
      <c r="A206" s="5"/>
      <c r="B206" s="84" t="s">
        <v>98</v>
      </c>
      <c r="C206" s="85"/>
      <c r="D206" s="85"/>
      <c r="E206" s="85"/>
      <c r="F206" s="86"/>
      <c r="G206" s="1"/>
      <c r="H206" s="1"/>
      <c r="I206" s="1"/>
      <c r="J206" s="1"/>
      <c r="K206" s="1"/>
      <c r="L206" s="1"/>
      <c r="M206" s="1"/>
      <c r="N206" s="1"/>
      <c r="O206" s="2"/>
    </row>
    <row r="207" spans="1:15" ht="15">
      <c r="A207" s="5"/>
      <c r="B207" s="49"/>
      <c r="C207" s="50"/>
      <c r="D207" s="50"/>
      <c r="E207" s="50"/>
      <c r="F207" s="51"/>
      <c r="G207" s="1"/>
      <c r="H207" s="1"/>
      <c r="I207" s="1"/>
      <c r="J207" s="1"/>
      <c r="K207" s="1"/>
      <c r="L207" s="1"/>
      <c r="M207" s="1"/>
      <c r="N207" s="1"/>
      <c r="O207" s="2"/>
    </row>
    <row r="208" spans="1:15" ht="15">
      <c r="A208" s="5"/>
      <c r="B208" s="48" t="s">
        <v>100</v>
      </c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2"/>
    </row>
    <row r="209" spans="1:15" ht="15">
      <c r="A209" s="5"/>
      <c r="B209" s="48" t="s">
        <v>101</v>
      </c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2"/>
    </row>
    <row r="210" spans="1:15" ht="15">
      <c r="A210" s="5"/>
      <c r="B210" s="48" t="s">
        <v>102</v>
      </c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2"/>
    </row>
    <row r="211" spans="1:15" ht="15">
      <c r="A211" s="5"/>
      <c r="B211" s="47" t="s">
        <v>103</v>
      </c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2"/>
    </row>
    <row r="212" spans="1:15" ht="15.75" thickBot="1">
      <c r="A212" s="5"/>
      <c r="B212" s="48"/>
      <c r="C212" s="1"/>
      <c r="D212" s="1"/>
      <c r="E212" s="1"/>
      <c r="F212" s="2"/>
      <c r="G212" s="1"/>
      <c r="H212" s="58" t="s">
        <v>104</v>
      </c>
      <c r="I212" s="1"/>
      <c r="J212" s="1"/>
      <c r="K212" s="1"/>
      <c r="L212" s="1"/>
      <c r="M212" s="1"/>
      <c r="N212" s="1"/>
      <c r="O212" s="2"/>
    </row>
    <row r="213" spans="1:15" ht="15">
      <c r="A213" s="5"/>
      <c r="B213" s="87" t="s">
        <v>91</v>
      </c>
      <c r="C213" s="88"/>
      <c r="D213" s="60">
        <v>0</v>
      </c>
      <c r="E213" s="17" t="s">
        <v>15</v>
      </c>
      <c r="F213" s="18"/>
      <c r="G213" s="1"/>
      <c r="H213" s="1"/>
      <c r="I213" s="1"/>
      <c r="J213" s="1"/>
      <c r="K213" s="1"/>
      <c r="L213" s="1"/>
      <c r="M213" s="1"/>
      <c r="N213" s="1"/>
      <c r="O213" s="2"/>
    </row>
    <row r="214" spans="1:15" ht="15">
      <c r="A214" s="5"/>
      <c r="B214" s="82" t="s">
        <v>92</v>
      </c>
      <c r="C214" s="83"/>
      <c r="D214" s="61">
        <v>0</v>
      </c>
      <c r="E214" s="20" t="s">
        <v>15</v>
      </c>
      <c r="F214" s="21"/>
      <c r="G214" s="1"/>
      <c r="H214" s="1"/>
      <c r="I214" s="1"/>
      <c r="J214" s="1"/>
      <c r="K214" s="1"/>
      <c r="L214" s="1"/>
      <c r="M214" s="1"/>
      <c r="N214" s="1"/>
      <c r="O214" s="2"/>
    </row>
    <row r="215" spans="1:15" ht="15">
      <c r="A215" s="5"/>
      <c r="B215" s="82" t="s">
        <v>93</v>
      </c>
      <c r="C215" s="83"/>
      <c r="D215" s="61">
        <v>0</v>
      </c>
      <c r="E215" s="20" t="s">
        <v>34</v>
      </c>
      <c r="F215" s="21"/>
      <c r="G215" s="1"/>
      <c r="H215" s="1"/>
      <c r="I215" s="1"/>
      <c r="J215" s="1"/>
      <c r="K215" s="1"/>
      <c r="L215" s="1"/>
      <c r="M215" s="1"/>
      <c r="N215" s="1"/>
      <c r="O215" s="2"/>
    </row>
    <row r="216" spans="1:15" ht="15">
      <c r="A216" s="5"/>
      <c r="B216" s="82" t="s">
        <v>94</v>
      </c>
      <c r="C216" s="83"/>
      <c r="D216" s="61">
        <v>0</v>
      </c>
      <c r="E216" s="20" t="s">
        <v>34</v>
      </c>
      <c r="F216" s="21"/>
      <c r="G216" s="1"/>
      <c r="H216" s="1"/>
      <c r="I216" s="1"/>
      <c r="J216" s="1"/>
      <c r="K216" s="1"/>
      <c r="L216" s="1"/>
      <c r="M216" s="1"/>
      <c r="N216" s="1"/>
      <c r="O216" s="2"/>
    </row>
    <row r="217" spans="1:15" ht="15">
      <c r="A217" s="5"/>
      <c r="B217" s="82" t="s">
        <v>95</v>
      </c>
      <c r="C217" s="83"/>
      <c r="D217" s="62">
        <v>0</v>
      </c>
      <c r="E217" s="20" t="s">
        <v>16</v>
      </c>
      <c r="F217" s="21"/>
      <c r="G217" s="1"/>
      <c r="H217" s="1"/>
      <c r="I217" s="1"/>
      <c r="J217" s="1"/>
      <c r="K217" s="1"/>
      <c r="L217" s="1"/>
      <c r="M217" s="1"/>
      <c r="N217" s="1"/>
      <c r="O217" s="2"/>
    </row>
    <row r="218" spans="1:15" ht="18.75">
      <c r="A218" s="5"/>
      <c r="B218" s="30" t="s">
        <v>54</v>
      </c>
      <c r="C218" s="31"/>
      <c r="D218" s="31"/>
      <c r="E218" s="31"/>
      <c r="F218" s="32"/>
      <c r="G218" s="1"/>
      <c r="H218" s="1"/>
      <c r="I218" s="1"/>
      <c r="J218" s="1"/>
      <c r="K218" s="1"/>
      <c r="L218" s="1"/>
      <c r="M218" s="1"/>
      <c r="N218" s="1"/>
      <c r="O218" s="2"/>
    </row>
    <row r="219" spans="1:15" ht="15">
      <c r="A219" s="5"/>
      <c r="B219" s="8" t="s">
        <v>96</v>
      </c>
      <c r="C219" s="9"/>
      <c r="D219" s="24">
        <f>D217/4</f>
        <v>0</v>
      </c>
      <c r="E219" s="6" t="s">
        <v>30</v>
      </c>
      <c r="F219" s="7"/>
      <c r="G219" s="1"/>
      <c r="H219" s="1"/>
      <c r="I219" s="1"/>
      <c r="J219" s="1"/>
      <c r="K219" s="1"/>
      <c r="L219" s="1"/>
      <c r="M219" s="1"/>
      <c r="N219" s="1"/>
      <c r="O219" s="2"/>
    </row>
    <row r="220" spans="1:15" ht="15.75" thickBot="1">
      <c r="A220" s="5"/>
      <c r="B220" s="12" t="s">
        <v>97</v>
      </c>
      <c r="C220" s="13"/>
      <c r="D220" s="52" t="e">
        <f>D217*10*1.05*((D213+D214)*(D216/10)*(D215/10)*1.75)/(D213*D214)</f>
        <v>#DIV/0!</v>
      </c>
      <c r="E220" s="14" t="s">
        <v>99</v>
      </c>
      <c r="F220" s="15"/>
      <c r="G220" s="1"/>
      <c r="H220" s="1"/>
      <c r="I220" s="1"/>
      <c r="J220" s="1"/>
      <c r="K220" s="1"/>
      <c r="L220" s="1"/>
      <c r="M220" s="1"/>
      <c r="N220" s="1"/>
      <c r="O220" s="2"/>
    </row>
    <row r="221" spans="1:15" ht="1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</row>
    <row r="222" spans="1:15" ht="15.75" thickBot="1">
      <c r="A222" s="3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</sheetData>
  <sheetProtection password="C691" sheet="1"/>
  <mergeCells count="42">
    <mergeCell ref="B183:F183"/>
    <mergeCell ref="B147:F147"/>
    <mergeCell ref="B166:F166"/>
    <mergeCell ref="B199:F199"/>
    <mergeCell ref="B163:C163"/>
    <mergeCell ref="B164:C164"/>
    <mergeCell ref="B154:F154"/>
    <mergeCell ref="B155:F155"/>
    <mergeCell ref="B156:F156"/>
    <mergeCell ref="B182:C182"/>
    <mergeCell ref="E81:F81"/>
    <mergeCell ref="B91:C91"/>
    <mergeCell ref="B92:C92"/>
    <mergeCell ref="B93:C93"/>
    <mergeCell ref="B94:C94"/>
    <mergeCell ref="B165:C165"/>
    <mergeCell ref="B135:F135"/>
    <mergeCell ref="B136:F136"/>
    <mergeCell ref="B85:F85"/>
    <mergeCell ref="B177:C177"/>
    <mergeCell ref="B178:C178"/>
    <mergeCell ref="B179:C179"/>
    <mergeCell ref="B180:C180"/>
    <mergeCell ref="B181:C181"/>
    <mergeCell ref="B173:F173"/>
    <mergeCell ref="A1:O1"/>
    <mergeCell ref="B159:C159"/>
    <mergeCell ref="B160:C160"/>
    <mergeCell ref="B161:C161"/>
    <mergeCell ref="B162:C162"/>
    <mergeCell ref="B95:C95"/>
    <mergeCell ref="B49:F49"/>
    <mergeCell ref="B70:F70"/>
    <mergeCell ref="B103:F103"/>
    <mergeCell ref="B119:F119"/>
    <mergeCell ref="B215:C215"/>
    <mergeCell ref="B216:C216"/>
    <mergeCell ref="B217:C217"/>
    <mergeCell ref="B206:F206"/>
    <mergeCell ref="B190:F190"/>
    <mergeCell ref="B213:C213"/>
    <mergeCell ref="B214:C2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2014-09-18T18:53:52Z</dcterms:modified>
  <cp:category/>
  <cp:version/>
  <cp:contentType/>
  <cp:contentStatus/>
</cp:coreProperties>
</file>